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2255" windowHeight="6990" activeTab="0"/>
  </bookViews>
  <sheets>
    <sheet name="Const. Proj. Est." sheetId="1" r:id="rId1"/>
    <sheet name="Part I" sheetId="2" r:id="rId2"/>
    <sheet name="Part II" sheetId="3" r:id="rId3"/>
    <sheet name="Part III" sheetId="4" r:id="rId4"/>
    <sheet name="Part IV - A &amp; B" sheetId="5" r:id="rId5"/>
    <sheet name="Part V-Summary" sheetId="6" r:id="rId6"/>
  </sheets>
  <definedNames>
    <definedName name="_xlnm.Print_Area" localSheetId="0">'Const. Proj. Est.'!$A$1:$M$56</definedName>
    <definedName name="_xlnm.Print_Area" localSheetId="1">'Part I'!$A$1:$K$48</definedName>
    <definedName name="_xlnm.Print_Area" localSheetId="2">'Part II'!$A$1:$K$52</definedName>
    <definedName name="_xlnm.Print_Area" localSheetId="3">'Part III'!$A$1:$K$52</definedName>
    <definedName name="_xlnm.Print_Area" localSheetId="4">'Part IV - A &amp; B'!$A$1:$K$115</definedName>
    <definedName name="_xlnm.Print_Area" localSheetId="5">'Part V-Summary'!$A$1:$K$40</definedName>
  </definedNames>
  <calcPr fullCalcOnLoad="1"/>
</workbook>
</file>

<file path=xl/sharedStrings.xml><?xml version="1.0" encoding="utf-8"?>
<sst xmlns="http://schemas.openxmlformats.org/spreadsheetml/2006/main" count="340" uniqueCount="255">
  <si>
    <t xml:space="preserve">                         (Current Dollars)</t>
  </si>
  <si>
    <t>Part I of V</t>
  </si>
  <si>
    <t xml:space="preserve">Contract No. </t>
  </si>
  <si>
    <t>Project Title:</t>
  </si>
  <si>
    <t>E.  HISTORIC</t>
  </si>
  <si>
    <t>B.  ARCHAEOLOGY</t>
  </si>
  <si>
    <t xml:space="preserve">     1.  Phase 1 (study)</t>
  </si>
  <si>
    <t xml:space="preserve">     1. Phase I (study)</t>
  </si>
  <si>
    <t xml:space="preserve">     2.  Phase 2 (study)</t>
  </si>
  <si>
    <t xml:space="preserve">     3.  Mitigation (by loc./env.)</t>
  </si>
  <si>
    <t xml:space="preserve">     3.  Phase 3 (mitigation)</t>
  </si>
  <si>
    <t xml:space="preserve">     4.  Mitigation (by design)</t>
  </si>
  <si>
    <t>yes        no</t>
  </si>
  <si>
    <t>C.  WETLANDS</t>
  </si>
  <si>
    <t>F.  NOISE</t>
  </si>
  <si>
    <t xml:space="preserve">     1.  Delineation (study)</t>
  </si>
  <si>
    <t xml:space="preserve">     1.  Studies</t>
  </si>
  <si>
    <t xml:space="preserve">     2.  Permit preparation</t>
  </si>
  <si>
    <t xml:space="preserve">     2.  Mitigation (by design)</t>
  </si>
  <si>
    <t xml:space="preserve">     3.  Mitigation (design)</t>
  </si>
  <si>
    <t>G.  OTHER</t>
  </si>
  <si>
    <t>D.  HAZARDOUS MATERIAL</t>
  </si>
  <si>
    <t xml:space="preserve">     1.</t>
  </si>
  <si>
    <t xml:space="preserve">     1. Phase 1 (study)</t>
  </si>
  <si>
    <t xml:space="preserve">     2.</t>
  </si>
  <si>
    <t xml:space="preserve">     3.  Phase 3 (remediation)</t>
  </si>
  <si>
    <t>CONTINGENCY COSTS</t>
  </si>
  <si>
    <t>(normally 5% for large projects and 10% for small projects - to be approved by section head)</t>
  </si>
  <si>
    <t>TOTAL LOCATION AND ENVIRONMENTAL STUDIES COSTS</t>
  </si>
  <si>
    <t>(also total for Construction Project Estimate form line 7a)</t>
  </si>
  <si>
    <t>Estimator:</t>
  </si>
  <si>
    <t>Date:</t>
  </si>
  <si>
    <t>Part II of V</t>
  </si>
  <si>
    <t xml:space="preserve">                                                                        PART II - PRELIMINARY ENGINEERING</t>
  </si>
  <si>
    <t>A.  SURVEYS</t>
  </si>
  <si>
    <t xml:space="preserve">     8.  Subdivision</t>
  </si>
  <si>
    <t xml:space="preserve">     1.  Inhouse</t>
  </si>
  <si>
    <t xml:space="preserve">        a. Inhouse </t>
  </si>
  <si>
    <t xml:space="preserve">     2.  Consultant</t>
  </si>
  <si>
    <t xml:space="preserve">        b.  Consultant</t>
  </si>
  <si>
    <t xml:space="preserve">        c.  Railroad P.E.</t>
  </si>
  <si>
    <t>B.  DESIGN ENGINEERING</t>
  </si>
  <si>
    <t xml:space="preserve">     9.  Other (specify)</t>
  </si>
  <si>
    <t xml:space="preserve">     1.  Design</t>
  </si>
  <si>
    <t xml:space="preserve">        a.  Inhouse</t>
  </si>
  <si>
    <t xml:space="preserve">a. </t>
  </si>
  <si>
    <t>b.</t>
  </si>
  <si>
    <t xml:space="preserve">     2.  Traffic</t>
  </si>
  <si>
    <t>C.  ENVIRON. ASSESSMENT</t>
  </si>
  <si>
    <t>(use for class "II" projects only)</t>
  </si>
  <si>
    <t xml:space="preserve">     1.  Wetlands</t>
  </si>
  <si>
    <t xml:space="preserve">     3.  Real Estate Plan Preparation</t>
  </si>
  <si>
    <t xml:space="preserve">     2.  Hazardous Materials</t>
  </si>
  <si>
    <t xml:space="preserve">     3.  Noise</t>
  </si>
  <si>
    <t xml:space="preserve">     4.  Historic</t>
  </si>
  <si>
    <t xml:space="preserve">     5.  Archaeology</t>
  </si>
  <si>
    <t xml:space="preserve">     4.  Utilities</t>
  </si>
  <si>
    <t xml:space="preserve">     6.  Other</t>
  </si>
  <si>
    <t>a.</t>
  </si>
  <si>
    <t xml:space="preserve">        c.  Test Holes</t>
  </si>
  <si>
    <t xml:space="preserve">        d.  Utility Company</t>
  </si>
  <si>
    <t>Loc/Environ</t>
  </si>
  <si>
    <t xml:space="preserve">     5.  Materials &amp; Research</t>
  </si>
  <si>
    <t>D.  CONTRACT ADMINISTRATION</t>
  </si>
  <si>
    <t xml:space="preserve">     6.  Borings</t>
  </si>
  <si>
    <t>Cont/Admin</t>
  </si>
  <si>
    <t xml:space="preserve">     7.  Pile Load Tests</t>
  </si>
  <si>
    <t>TOTAL PRELIMINARY ENGINEERING</t>
  </si>
  <si>
    <t>(also total for Construction Project Estimate form line 7b)</t>
  </si>
  <si>
    <t>Part III of V</t>
  </si>
  <si>
    <t xml:space="preserve">                                                                              PART III - REAL ESTATE</t>
  </si>
  <si>
    <t>A.  REAL PROPERTY</t>
  </si>
  <si>
    <t>C.  ASBESTOS PROGRAM</t>
  </si>
  <si>
    <t xml:space="preserve">     1.  Total acquisitions</t>
  </si>
  <si>
    <t xml:space="preserve">     1.  Testing</t>
  </si>
  <si>
    <t xml:space="preserve">     2.  Partial acquisitions</t>
  </si>
  <si>
    <t xml:space="preserve">     2.  Abatement</t>
  </si>
  <si>
    <t xml:space="preserve">     3.  Permanent easements</t>
  </si>
  <si>
    <t>D.  DEMOLITION</t>
  </si>
  <si>
    <t xml:space="preserve">     4.  Temporary easements</t>
  </si>
  <si>
    <t>E.  APPRAISAL FEES</t>
  </si>
  <si>
    <t xml:space="preserve">     5.  Wetland mitigation</t>
  </si>
  <si>
    <t>F.  STAFF</t>
  </si>
  <si>
    <t xml:space="preserve">     Other (specify)</t>
  </si>
  <si>
    <t>G.  SETTLEMENT</t>
  </si>
  <si>
    <t>H. REAL ESTATE ENG.</t>
  </si>
  <si>
    <t xml:space="preserve">     7.</t>
  </si>
  <si>
    <t xml:space="preserve">     1.  Consultant survey</t>
  </si>
  <si>
    <t>B.  RELOCATION</t>
  </si>
  <si>
    <t xml:space="preserve">     2.  As acquired plans</t>
  </si>
  <si>
    <t xml:space="preserve">     1.  Residential</t>
  </si>
  <si>
    <t>I.  CONDEMNATION</t>
  </si>
  <si>
    <t xml:space="preserve">     2.  Business</t>
  </si>
  <si>
    <t>J.  OTHER (specify)</t>
  </si>
  <si>
    <t xml:space="preserve">     3.</t>
  </si>
  <si>
    <t xml:space="preserve">     4.</t>
  </si>
  <si>
    <t>TOTAL REAL ESTATE COSTS</t>
  </si>
  <si>
    <t>(also total for Construction Project Estimate form line 7c)</t>
  </si>
  <si>
    <t xml:space="preserve"> </t>
  </si>
  <si>
    <t xml:space="preserve">                                                                              PART IV -CONSTRUCTION</t>
  </si>
  <si>
    <t>A.  ROADWAY/APPROACH</t>
  </si>
  <si>
    <t>B.  STRUCTURE</t>
  </si>
  <si>
    <t xml:space="preserve">     CONSTRUCTION</t>
  </si>
  <si>
    <t xml:space="preserve">     1.  Grading</t>
  </si>
  <si>
    <t xml:space="preserve">        a.  Excavation</t>
  </si>
  <si>
    <t xml:space="preserve">     1.  New Bridge</t>
  </si>
  <si>
    <t xml:space="preserve">        b.  Borrow</t>
  </si>
  <si>
    <t xml:space="preserve">        a.  Type</t>
  </si>
  <si>
    <t xml:space="preserve">     2.  Drainage</t>
  </si>
  <si>
    <t xml:space="preserve">        b.  Size</t>
  </si>
  <si>
    <t xml:space="preserve">        c.  $/s.f.</t>
  </si>
  <si>
    <t xml:space="preserve">        a.  Surface</t>
  </si>
  <si>
    <t xml:space="preserve">     2.  Old Structure Rem.</t>
  </si>
  <si>
    <t xml:space="preserve">        b.  Base</t>
  </si>
  <si>
    <t xml:space="preserve">        c.  Subbase</t>
  </si>
  <si>
    <t xml:space="preserve">        c.  $/c.y.</t>
  </si>
  <si>
    <t xml:space="preserve">     3.  Retaining Wall</t>
  </si>
  <si>
    <t xml:space="preserve">        a.  Curb/Gutter</t>
  </si>
  <si>
    <t xml:space="preserve">     4.  Box Culvert</t>
  </si>
  <si>
    <t xml:space="preserve">        b.  Sidewalk</t>
  </si>
  <si>
    <t xml:space="preserve">        d.  C.P.M. Schedule</t>
  </si>
  <si>
    <t xml:space="preserve">        e.  Clear/Grubb</t>
  </si>
  <si>
    <t>(refer to Capital Improvement Project form, Part IV - Continued)</t>
  </si>
  <si>
    <t xml:space="preserve">             (Current Dollars)</t>
  </si>
  <si>
    <t xml:space="preserve">     1.  Beautification</t>
  </si>
  <si>
    <t xml:space="preserve">     1.  Water</t>
  </si>
  <si>
    <t xml:space="preserve">     2.  Sanitary Sewer</t>
  </si>
  <si>
    <t xml:space="preserve">     3.  Electric</t>
  </si>
  <si>
    <t xml:space="preserve">     1.  Signing Structures</t>
  </si>
  <si>
    <t xml:space="preserve">     4.  Telephone</t>
  </si>
  <si>
    <t xml:space="preserve">        a.  Overhead Bridges</t>
  </si>
  <si>
    <t xml:space="preserve">     5.  Gas</t>
  </si>
  <si>
    <t xml:space="preserve">        b.  Cantilever Supports</t>
  </si>
  <si>
    <t xml:space="preserve">     6.  CATV</t>
  </si>
  <si>
    <t xml:space="preserve">     2.  Roadway Lighting</t>
  </si>
  <si>
    <t xml:space="preserve">     3.  Pavement Markings</t>
  </si>
  <si>
    <t xml:space="preserve">     5.</t>
  </si>
  <si>
    <t>Utilities</t>
  </si>
  <si>
    <t xml:space="preserve">     1.  Signing</t>
  </si>
  <si>
    <t xml:space="preserve">     2.  Signals</t>
  </si>
  <si>
    <t xml:space="preserve">     3.  Detour Signing</t>
  </si>
  <si>
    <t>(% used)</t>
  </si>
  <si>
    <t xml:space="preserve">                                                                                        SUMMARY</t>
  </si>
  <si>
    <t>PART I - LOCATION AND ENVIRONMENTAL STUDIES</t>
  </si>
  <si>
    <t>(Part I to be included only for class "I" and "III" projects)</t>
  </si>
  <si>
    <t>PART II - PRELIMINARY ENGINEERING</t>
  </si>
  <si>
    <t>PART III - REAL ESTATE</t>
  </si>
  <si>
    <t>PART IV - CONSTRUCTION</t>
  </si>
  <si>
    <t>TOTAL ESTIMATED PROJECT COSTS</t>
  </si>
  <si>
    <t>(also total for Construction Project Estimate from line 7c)</t>
  </si>
  <si>
    <t xml:space="preserve">                     Project Manager</t>
  </si>
  <si>
    <t>REVIEWED &amp; CONCURRED IN:</t>
  </si>
  <si>
    <t xml:space="preserve">                    Section Head</t>
  </si>
  <si>
    <t>1.  NAME OF PROJECT</t>
  </si>
  <si>
    <t xml:space="preserve">   Subdivision or Road Name</t>
  </si>
  <si>
    <t xml:space="preserve">             County</t>
  </si>
  <si>
    <t>2. LIMITS</t>
  </si>
  <si>
    <t xml:space="preserve">    Street Name or Road Number</t>
  </si>
  <si>
    <t xml:space="preserve">   Length</t>
  </si>
  <si>
    <t>3. ESTIMATE REQUESTED BY:</t>
  </si>
  <si>
    <t xml:space="preserve">     Name</t>
  </si>
  <si>
    <t>4. DESCRIPTION OF IMPROVEMENT:</t>
  </si>
  <si>
    <t>5. TYPICAL SECTION</t>
  </si>
  <si>
    <t>CITY MAINTAINED</t>
  </si>
  <si>
    <t>OTHER       (specify)</t>
  </si>
  <si>
    <t>7. COST ESTIMATE:</t>
  </si>
  <si>
    <t>a. Location and Environmental Studies</t>
  </si>
  <si>
    <t xml:space="preserve">      Part I</t>
  </si>
  <si>
    <t>b. Preliminary Engineering</t>
  </si>
  <si>
    <t xml:space="preserve">      Part II</t>
  </si>
  <si>
    <t>c. Real Estate</t>
  </si>
  <si>
    <t xml:space="preserve">      Part III</t>
  </si>
  <si>
    <t>d. Construction *</t>
  </si>
  <si>
    <t xml:space="preserve">      Part IV</t>
  </si>
  <si>
    <t>e. TOTAL ESTIMATED PROJECT COST</t>
  </si>
  <si>
    <t>* Includes Utilities, Traffic, and C.E.</t>
  </si>
  <si>
    <t>APPROVED</t>
  </si>
  <si>
    <t>Valid thru</t>
  </si>
  <si>
    <t xml:space="preserve">     Date</t>
  </si>
  <si>
    <t xml:space="preserve">    Date</t>
  </si>
  <si>
    <t xml:space="preserve">        c.  Guardrail</t>
  </si>
  <si>
    <t>Part IV-A of V</t>
  </si>
  <si>
    <t>Part V of V</t>
  </si>
  <si>
    <t>PART I - LOCATION &amp; ENVIRONMENTAL STUDIES (N/A)</t>
  </si>
  <si>
    <t>(Part I to be included only for class "I" &amp; "III" projects)</t>
  </si>
  <si>
    <t xml:space="preserve">     6.  </t>
  </si>
  <si>
    <t xml:space="preserve">Yes    </t>
  </si>
  <si>
    <t xml:space="preserve">If "Yes", indicate year     F.Y.      </t>
  </si>
  <si>
    <t>6. STATE MAINTAINED</t>
  </si>
  <si>
    <t>4. PROJECT IN C.I.P.</t>
  </si>
  <si>
    <t xml:space="preserve">   Assistant Director, M&amp;O/Transportation Solutions/Planning</t>
  </si>
  <si>
    <t>A.  ENGINEERING</t>
  </si>
  <si>
    <t>(Includes NEPA)</t>
  </si>
  <si>
    <t>(includes SWM pond)</t>
  </si>
  <si>
    <t xml:space="preserve">     3.  Pavement</t>
  </si>
  <si>
    <t xml:space="preserve">     4.  Erosion/Sed. Cont.</t>
  </si>
  <si>
    <t xml:space="preserve">     5.  Miscellaneous</t>
  </si>
  <si>
    <t xml:space="preserve">        f.  Field Office</t>
  </si>
  <si>
    <t xml:space="preserve">        h.</t>
  </si>
  <si>
    <t xml:space="preserve">        i.</t>
  </si>
  <si>
    <t xml:space="preserve">        j.</t>
  </si>
  <si>
    <t xml:space="preserve">        k.</t>
  </si>
  <si>
    <t xml:space="preserve">        l.</t>
  </si>
  <si>
    <t xml:space="preserve">        m.</t>
  </si>
  <si>
    <t>C.  LANDSCAPING</t>
  </si>
  <si>
    <t xml:space="preserve">     2.  Noise Mitigation</t>
  </si>
  <si>
    <t xml:space="preserve">     3.  Visual Mitigation</t>
  </si>
  <si>
    <t xml:space="preserve">     4.  Tree Mitigation</t>
  </si>
  <si>
    <t xml:space="preserve">                                                                       PART IV -CONSTRUCTION (CONTINUED)</t>
  </si>
  <si>
    <t>D.  MAINTENANCE OF TRAFFIC</t>
  </si>
  <si>
    <t>E.  PROJECT TRAFFIC ITEMS</t>
  </si>
  <si>
    <t>F.  WETLAND MITIGATION</t>
  </si>
  <si>
    <t xml:space="preserve">     3.  </t>
  </si>
  <si>
    <t>G.  UTILITY RELOC. IN CONTRACT</t>
  </si>
  <si>
    <t>I.  MISC. ITEMS</t>
  </si>
  <si>
    <t>(15% of H for large projects and 20% for small)</t>
  </si>
  <si>
    <t>J.  CONTRACTOR'S CONST. ENG.</t>
  </si>
  <si>
    <t>K.  INITIAL EXPENSE</t>
  </si>
  <si>
    <t>L.  CONSTRUCTION CONTINGENCY</t>
  </si>
  <si>
    <t>(normally 10% of H)</t>
  </si>
  <si>
    <t>(normally 5% of H)</t>
  </si>
  <si>
    <t>M.  TOTAL CONSTRUCTION COSTS (H thru L)</t>
  </si>
  <si>
    <t>(Enter on PNR funding line 5)</t>
  </si>
  <si>
    <t>N.  CONSTRUCTION ENGINEERING (normally 15% of construction costs)</t>
  </si>
  <si>
    <t>O.  TOTAL CONSTRUCTION COSTS (Construction Costs + Construction Engineering)</t>
  </si>
  <si>
    <t>(Enter on PNR funding line 4)</t>
  </si>
  <si>
    <t>P.  REIMBURSABLE UTILITY</t>
  </si>
  <si>
    <t>RELOCATIONS BY OTHERS</t>
  </si>
  <si>
    <t>(Enter on PNR funding line 7)</t>
  </si>
  <si>
    <t xml:space="preserve">      8.</t>
  </si>
  <si>
    <t>Q.  TRAFFIC SECTION ITEMS</t>
  </si>
  <si>
    <t>(Enter on PNR funding line 6)</t>
  </si>
  <si>
    <t xml:space="preserve">     4.  DelTrac</t>
  </si>
  <si>
    <t>Traffic</t>
  </si>
  <si>
    <t>(use this total + Q + P for Construction Project Estimate from line 7d)</t>
  </si>
  <si>
    <t>TOTAL COSTS FOR PART I (A thru G) ROUNDED</t>
  </si>
  <si>
    <t>TOTAL COSTS FOR PART III (A thru J) ROUNDED</t>
  </si>
  <si>
    <t>TOTAL COSTS FOR PART II (A thru D) ROUNDED</t>
  </si>
  <si>
    <t>H.  SUBTOTAL (A thru G) ROUNDED</t>
  </si>
  <si>
    <t>(At SF submission use 10% and 5%)</t>
  </si>
  <si>
    <t xml:space="preserve">        g.   </t>
  </si>
  <si>
    <t>Estimate prepared</t>
  </si>
  <si>
    <t>by:</t>
  </si>
  <si>
    <t>To</t>
  </si>
  <si>
    <t>From</t>
  </si>
  <si>
    <t>from C.I.P.</t>
  </si>
  <si>
    <t>estimate form</t>
  </si>
  <si>
    <t xml:space="preserve">   PRIVATE</t>
  </si>
  <si>
    <t>Section or Legis. Dist.</t>
  </si>
  <si>
    <t>for (check one)</t>
  </si>
  <si>
    <t xml:space="preserve">     Project initiation</t>
  </si>
  <si>
    <t xml:space="preserve">     Estimate only</t>
  </si>
  <si>
    <t xml:space="preserve">    No    </t>
  </si>
  <si>
    <t>CAPITAL TRANSPORTATION PROJECT COST ESTIMATE</t>
  </si>
  <si>
    <t>Part IV-B of V</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</si>
</sst>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quot;$&quot;#,##0.00"/>
    <numFmt numFmtId="167" formatCode="&quot;$&quot;#,##0"/>
    <numFmt numFmtId="168" formatCode="&quot;$&quot;#,##0.0"/>
    <numFmt numFmtId="169" formatCode="&quot;$&quot;#,##0.0_);\(&quot;$&quot;#,##0.0\)"/>
    <numFmt numFmtId="170" formatCode="00000"/>
    <numFmt numFmtId="171" formatCode="dd\-mmm\-yy"/>
    <numFmt numFmtId="172" formatCode="m/d/yy"/>
    <numFmt numFmtId="173" formatCode="mm/dd/yy"/>
  </numFmts>
  <fonts count="10">
    <font>
      <sz val="10"/>
      <name val="Arial"/>
      <family val="0"/>
    </font>
    <font>
      <b/>
      <sz val="10"/>
      <name val="Arial"/>
      <family val="0"/>
    </font>
    <font>
      <i/>
      <sz val="10"/>
      <name val="Arial"/>
      <family val="0"/>
    </font>
    <font>
      <b/>
      <i/>
      <sz val="10"/>
      <name val="Arial"/>
      <family val="0"/>
    </font>
    <font>
      <b/>
      <sz val="12"/>
      <name val="Times New Roman"/>
      <family val="0"/>
    </font>
    <font>
      <sz val="10"/>
      <name val="Times New Roman"/>
      <family val="1"/>
    </font>
    <font>
      <b/>
      <sz val="10"/>
      <name val="Times New Roman"/>
      <family val="0"/>
    </font>
    <font>
      <sz val="9"/>
      <name val="Times New Roman"/>
      <family val="1"/>
    </font>
    <font>
      <sz val="8"/>
      <name val="Times New Roman"/>
      <family val="1"/>
    </font>
    <font>
      <sz val="8"/>
      <name val="Tahoma"/>
      <family val="2"/>
    </font>
  </fonts>
  <fills count="2">
    <fill>
      <patternFill/>
    </fill>
    <fill>
      <patternFill patternType="gray125"/>
    </fill>
  </fills>
  <borders count="17">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double"/>
      <bottom style="double"/>
    </border>
    <border>
      <left>
        <color indexed="63"/>
      </left>
      <right>
        <color indexed="63"/>
      </right>
      <top style="double"/>
      <bottom style="thin"/>
    </border>
    <border>
      <left>
        <color indexed="63"/>
      </left>
      <right>
        <color indexed="63"/>
      </right>
      <top style="double"/>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1">
    <xf numFmtId="0" fontId="0" fillId="0" borderId="0" xfId="0" applyAlignment="1">
      <alignment/>
    </xf>
    <xf numFmtId="0" fontId="5" fillId="0" borderId="0" xfId="0" applyFont="1" applyAlignment="1" quotePrefix="1">
      <alignment horizontal="left"/>
    </xf>
    <xf numFmtId="0" fontId="0" fillId="0" borderId="1" xfId="0" applyBorder="1" applyAlignment="1">
      <alignment/>
    </xf>
    <xf numFmtId="0" fontId="5" fillId="0" borderId="1" xfId="0" applyFont="1" applyBorder="1" applyAlignment="1">
      <alignment/>
    </xf>
    <xf numFmtId="0" fontId="5" fillId="0" borderId="0" xfId="0" applyFont="1" applyAlignment="1">
      <alignment/>
    </xf>
    <xf numFmtId="49" fontId="5" fillId="0" borderId="0" xfId="0" applyNumberFormat="1" applyFont="1" applyAlignment="1">
      <alignment horizontal="left"/>
    </xf>
    <xf numFmtId="49" fontId="5" fillId="0" borderId="0" xfId="0" applyNumberFormat="1" applyFont="1" applyAlignment="1" quotePrefix="1">
      <alignment horizontal="left"/>
    </xf>
    <xf numFmtId="0" fontId="0" fillId="0" borderId="0" xfId="0" applyBorder="1" applyAlignment="1">
      <alignment/>
    </xf>
    <xf numFmtId="0" fontId="5" fillId="0" borderId="0" xfId="0" applyFont="1" applyBorder="1" applyAlignment="1">
      <alignment/>
    </xf>
    <xf numFmtId="0" fontId="5" fillId="0" borderId="1" xfId="0" applyFont="1" applyBorder="1" applyAlignment="1" quotePrefix="1">
      <alignment horizontal="left"/>
    </xf>
    <xf numFmtId="7" fontId="5" fillId="0" borderId="0" xfId="0" applyNumberFormat="1" applyFont="1" applyBorder="1" applyAlignment="1">
      <alignment/>
    </xf>
    <xf numFmtId="0" fontId="5" fillId="0" borderId="0" xfId="0" applyFont="1" applyBorder="1" applyAlignment="1" quotePrefix="1">
      <alignment horizontal="left"/>
    </xf>
    <xf numFmtId="7" fontId="0" fillId="0" borderId="0" xfId="0" applyNumberFormat="1" applyBorder="1" applyAlignment="1">
      <alignment/>
    </xf>
    <xf numFmtId="7" fontId="0" fillId="0" borderId="0" xfId="0" applyNumberFormat="1" applyAlignment="1">
      <alignment/>
    </xf>
    <xf numFmtId="7" fontId="7" fillId="0" borderId="0" xfId="0" applyNumberFormat="1" applyFont="1" applyBorder="1" applyAlignment="1" quotePrefix="1">
      <alignment horizontal="left"/>
    </xf>
    <xf numFmtId="0" fontId="5" fillId="0" borderId="0" xfId="0" applyFont="1" applyAlignment="1">
      <alignment horizontal="left"/>
    </xf>
    <xf numFmtId="49" fontId="5" fillId="0" borderId="0" xfId="0" applyNumberFormat="1" applyFont="1" applyBorder="1" applyAlignment="1" quotePrefix="1">
      <alignment horizontal="left"/>
    </xf>
    <xf numFmtId="49" fontId="5" fillId="0" borderId="0" xfId="0" applyNumberFormat="1" applyFont="1" applyAlignment="1">
      <alignment horizontal="left"/>
    </xf>
    <xf numFmtId="49" fontId="7" fillId="0" borderId="0" xfId="0" applyNumberFormat="1" applyFont="1" applyBorder="1" applyAlignment="1" quotePrefix="1">
      <alignment horizontal="left"/>
    </xf>
    <xf numFmtId="165" fontId="5" fillId="0" borderId="0" xfId="0" applyNumberFormat="1" applyFont="1" applyBorder="1" applyAlignment="1">
      <alignment/>
    </xf>
    <xf numFmtId="0" fontId="5" fillId="0" borderId="0" xfId="0" applyFont="1" applyBorder="1" applyAlignment="1">
      <alignment horizontal="left"/>
    </xf>
    <xf numFmtId="49" fontId="5" fillId="0" borderId="0" xfId="0" applyNumberFormat="1" applyFont="1" applyBorder="1" applyAlignment="1" quotePrefix="1">
      <alignment horizontal="left"/>
    </xf>
    <xf numFmtId="49" fontId="5" fillId="0" borderId="0" xfId="0" applyNumberFormat="1" applyFont="1" applyBorder="1" applyAlignment="1">
      <alignment/>
    </xf>
    <xf numFmtId="0" fontId="6" fillId="0" borderId="0" xfId="0" applyFont="1" applyBorder="1" applyAlignment="1">
      <alignment horizontal="left"/>
    </xf>
    <xf numFmtId="0" fontId="6" fillId="0" borderId="0" xfId="0" applyFont="1" applyBorder="1" applyAlignment="1">
      <alignment/>
    </xf>
    <xf numFmtId="0" fontId="5" fillId="0" borderId="0" xfId="0" applyFont="1" applyBorder="1" applyAlignment="1">
      <alignment horizontal="right"/>
    </xf>
    <xf numFmtId="0" fontId="0" fillId="0" borderId="2" xfId="0" applyBorder="1" applyAlignment="1">
      <alignment/>
    </xf>
    <xf numFmtId="0" fontId="5" fillId="0" borderId="2" xfId="0" applyFont="1" applyBorder="1" applyAlignment="1" quotePrefix="1">
      <alignment horizontal="left"/>
    </xf>
    <xf numFmtId="0" fontId="5" fillId="0" borderId="2" xfId="0" applyFont="1" applyBorder="1" applyAlignment="1">
      <alignment/>
    </xf>
    <xf numFmtId="0" fontId="7" fillId="0" borderId="0" xfId="0" applyFont="1" applyBorder="1" applyAlignment="1" quotePrefix="1">
      <alignment horizontal="left"/>
    </xf>
    <xf numFmtId="0" fontId="7" fillId="0" borderId="1" xfId="0" applyFont="1" applyBorder="1" applyAlignment="1" quotePrefix="1">
      <alignment horizontal="left"/>
    </xf>
    <xf numFmtId="7" fontId="5" fillId="0" borderId="0" xfId="0" applyNumberFormat="1" applyFont="1" applyBorder="1" applyAlignment="1" quotePrefix="1">
      <alignment horizontal="left"/>
    </xf>
    <xf numFmtId="166" fontId="0" fillId="0" borderId="0" xfId="0" applyNumberFormat="1" applyAlignment="1">
      <alignment/>
    </xf>
    <xf numFmtId="166" fontId="0" fillId="0" borderId="0" xfId="0" applyNumberFormat="1" applyBorder="1" applyAlignment="1">
      <alignment/>
    </xf>
    <xf numFmtId="166" fontId="5" fillId="0" borderId="1" xfId="0" applyNumberFormat="1" applyFont="1" applyBorder="1" applyAlignment="1">
      <alignment/>
    </xf>
    <xf numFmtId="166" fontId="5" fillId="0" borderId="0" xfId="0" applyNumberFormat="1" applyFont="1" applyBorder="1" applyAlignment="1">
      <alignment/>
    </xf>
    <xf numFmtId="0" fontId="0" fillId="0" borderId="2" xfId="0" applyBorder="1" applyAlignment="1">
      <alignment horizontal="right"/>
    </xf>
    <xf numFmtId="0" fontId="5" fillId="0" borderId="1" xfId="0" applyFont="1" applyBorder="1" applyAlignment="1">
      <alignment horizontal="left"/>
    </xf>
    <xf numFmtId="0" fontId="6" fillId="0" borderId="0" xfId="0" applyFont="1" applyBorder="1" applyAlignment="1">
      <alignment/>
    </xf>
    <xf numFmtId="0" fontId="5" fillId="0" borderId="0" xfId="0" applyFont="1" applyBorder="1" applyAlignment="1" quotePrefix="1">
      <alignment horizontal="left"/>
    </xf>
    <xf numFmtId="0" fontId="0" fillId="0" borderId="0" xfId="0" applyBorder="1" applyAlignment="1">
      <alignment horizontal="right"/>
    </xf>
    <xf numFmtId="0" fontId="5" fillId="0" borderId="0" xfId="0" applyFont="1" applyBorder="1" applyAlignment="1" quotePrefix="1">
      <alignment horizontal="right"/>
    </xf>
    <xf numFmtId="49" fontId="0" fillId="0" borderId="0" xfId="0" applyNumberFormat="1" applyBorder="1" applyAlignment="1" quotePrefix="1">
      <alignment horizontal="right"/>
    </xf>
    <xf numFmtId="5" fontId="5" fillId="0" borderId="1" xfId="0" applyNumberFormat="1" applyFont="1" applyBorder="1" applyAlignment="1">
      <alignment/>
    </xf>
    <xf numFmtId="5" fontId="5" fillId="0" borderId="0" xfId="0" applyNumberFormat="1" applyFont="1" applyBorder="1" applyAlignment="1">
      <alignment/>
    </xf>
    <xf numFmtId="5" fontId="7" fillId="0" borderId="0" xfId="0" applyNumberFormat="1" applyFont="1" applyBorder="1" applyAlignment="1" quotePrefix="1">
      <alignment horizontal="left"/>
    </xf>
    <xf numFmtId="167" fontId="5" fillId="0" borderId="1" xfId="0" applyNumberFormat="1" applyFont="1" applyBorder="1" applyAlignment="1">
      <alignment/>
    </xf>
    <xf numFmtId="5" fontId="5" fillId="0" borderId="1" xfId="0" applyNumberFormat="1" applyFont="1" applyBorder="1" applyAlignment="1" quotePrefix="1">
      <alignment horizontal="right"/>
    </xf>
    <xf numFmtId="5" fontId="5" fillId="0" borderId="1" xfId="0" applyNumberFormat="1" applyFont="1" applyBorder="1" applyAlignment="1">
      <alignment horizontal="right"/>
    </xf>
    <xf numFmtId="167" fontId="5" fillId="0" borderId="0" xfId="0" applyNumberFormat="1" applyFont="1" applyBorder="1" applyAlignment="1">
      <alignment/>
    </xf>
    <xf numFmtId="167" fontId="5" fillId="0" borderId="1" xfId="0" applyNumberFormat="1" applyFont="1" applyBorder="1" applyAlignment="1" quotePrefix="1">
      <alignment horizontal="right"/>
    </xf>
    <xf numFmtId="167" fontId="5" fillId="0" borderId="1" xfId="0" applyNumberFormat="1" applyFont="1" applyBorder="1" applyAlignment="1">
      <alignment horizontal="right"/>
    </xf>
    <xf numFmtId="167" fontId="7" fillId="0" borderId="0" xfId="0" applyNumberFormat="1" applyFont="1" applyBorder="1" applyAlignment="1" quotePrefix="1">
      <alignment horizontal="left"/>
    </xf>
    <xf numFmtId="0" fontId="5" fillId="0" borderId="1" xfId="0" applyFont="1" applyBorder="1" applyAlignment="1" applyProtection="1">
      <alignment/>
      <protection locked="0"/>
    </xf>
    <xf numFmtId="5" fontId="5" fillId="0" borderId="1" xfId="0" applyNumberFormat="1" applyFont="1" applyBorder="1" applyAlignment="1" applyProtection="1">
      <alignment/>
      <protection locked="0"/>
    </xf>
    <xf numFmtId="5" fontId="7" fillId="0" borderId="1" xfId="0" applyNumberFormat="1" applyFont="1" applyBorder="1" applyAlignment="1" applyProtection="1" quotePrefix="1">
      <alignment horizontal="right"/>
      <protection locked="0"/>
    </xf>
    <xf numFmtId="5" fontId="5" fillId="0" borderId="1" xfId="0" applyNumberFormat="1" applyFont="1" applyBorder="1" applyAlignment="1" applyProtection="1" quotePrefix="1">
      <alignment horizontal="left"/>
      <protection locked="0"/>
    </xf>
    <xf numFmtId="0" fontId="5" fillId="0" borderId="0" xfId="0" applyFont="1" applyBorder="1" applyAlignment="1" applyProtection="1">
      <alignment/>
      <protection locked="0"/>
    </xf>
    <xf numFmtId="167" fontId="5" fillId="0" borderId="1" xfId="0" applyNumberFormat="1" applyFont="1" applyBorder="1" applyAlignment="1" applyProtection="1">
      <alignment/>
      <protection locked="0"/>
    </xf>
    <xf numFmtId="0" fontId="5" fillId="0" borderId="1" xfId="0" applyFont="1" applyBorder="1" applyAlignment="1" applyProtection="1">
      <alignment/>
      <protection/>
    </xf>
    <xf numFmtId="167" fontId="7" fillId="0" borderId="1" xfId="0" applyNumberFormat="1" applyFont="1" applyBorder="1" applyAlignment="1" applyProtection="1" quotePrefix="1">
      <alignment horizontal="left"/>
      <protection locked="0"/>
    </xf>
    <xf numFmtId="167" fontId="0" fillId="0" borderId="1" xfId="0" applyNumberFormat="1" applyBorder="1" applyAlignment="1" applyProtection="1">
      <alignment/>
      <protection locked="0"/>
    </xf>
    <xf numFmtId="167" fontId="7" fillId="0" borderId="1" xfId="0" applyNumberFormat="1" applyFont="1" applyBorder="1" applyAlignment="1" applyProtection="1" quotePrefix="1">
      <alignment horizontal="right"/>
      <protection locked="0"/>
    </xf>
    <xf numFmtId="49" fontId="5" fillId="0" borderId="0" xfId="0" applyNumberFormat="1" applyFont="1" applyBorder="1" applyAlignment="1" applyProtection="1" quotePrefix="1">
      <alignment horizontal="left"/>
      <protection/>
    </xf>
    <xf numFmtId="49" fontId="5" fillId="0" borderId="0" xfId="0" applyNumberFormat="1" applyFont="1" applyBorder="1" applyAlignment="1" applyProtection="1" quotePrefix="1">
      <alignment horizontal="left"/>
      <protection/>
    </xf>
    <xf numFmtId="167" fontId="5" fillId="0" borderId="1" xfId="0" applyNumberFormat="1" applyFont="1" applyBorder="1" applyAlignment="1" applyProtection="1">
      <alignment/>
      <protection/>
    </xf>
    <xf numFmtId="15" fontId="5" fillId="0" borderId="0" xfId="0" applyNumberFormat="1" applyFont="1" applyBorder="1" applyAlignment="1" applyProtection="1">
      <alignment/>
      <protection/>
    </xf>
    <xf numFmtId="0" fontId="5" fillId="0" borderId="3" xfId="0" applyFont="1" applyBorder="1" applyAlignment="1" applyProtection="1">
      <alignment/>
      <protection locked="0"/>
    </xf>
    <xf numFmtId="173" fontId="5" fillId="0" borderId="1" xfId="0" applyNumberFormat="1" applyFont="1" applyBorder="1" applyAlignment="1" applyProtection="1">
      <alignment/>
      <protection/>
    </xf>
    <xf numFmtId="173" fontId="5" fillId="0" borderId="1" xfId="0" applyNumberFormat="1" applyFont="1" applyBorder="1" applyAlignment="1" applyProtection="1">
      <alignment/>
      <protection locked="0"/>
    </xf>
    <xf numFmtId="7" fontId="5" fillId="0" borderId="0" xfId="0" applyNumberFormat="1" applyFont="1" applyBorder="1" applyAlignment="1" applyProtection="1">
      <alignment horizontal="right"/>
      <protection/>
    </xf>
    <xf numFmtId="173" fontId="0" fillId="0" borderId="1" xfId="0" applyNumberFormat="1" applyBorder="1" applyAlignment="1" applyProtection="1">
      <alignment/>
      <protection locked="0"/>
    </xf>
    <xf numFmtId="0" fontId="5" fillId="0" borderId="0" xfId="0" applyFont="1" applyBorder="1" applyAlignment="1" applyProtection="1">
      <alignment horizontal="right"/>
      <protection/>
    </xf>
    <xf numFmtId="0" fontId="5" fillId="0" borderId="2" xfId="0" applyFont="1" applyBorder="1" applyAlignment="1">
      <alignment vertical="center"/>
    </xf>
    <xf numFmtId="0" fontId="0" fillId="0" borderId="2" xfId="0" applyBorder="1" applyAlignment="1">
      <alignment vertical="center"/>
    </xf>
    <xf numFmtId="0" fontId="5" fillId="0" borderId="2" xfId="0" applyFont="1" applyBorder="1" applyAlignment="1">
      <alignment horizontal="left" vertical="center"/>
    </xf>
    <xf numFmtId="0" fontId="0" fillId="0" borderId="0" xfId="0" applyAlignment="1">
      <alignment vertical="center"/>
    </xf>
    <xf numFmtId="0" fontId="5" fillId="0" borderId="2" xfId="0" applyFont="1" applyBorder="1" applyAlignment="1">
      <alignment horizontal="center" vertical="center"/>
    </xf>
    <xf numFmtId="0" fontId="5" fillId="0" borderId="2" xfId="0" applyFont="1" applyBorder="1" applyAlignment="1" quotePrefix="1">
      <alignment horizontal="left" vertical="center"/>
    </xf>
    <xf numFmtId="0" fontId="5" fillId="0" borderId="0" xfId="0" applyFont="1" applyBorder="1" applyAlignment="1" applyProtection="1">
      <alignment horizontal="left"/>
      <protection/>
    </xf>
    <xf numFmtId="0" fontId="6" fillId="0" borderId="4" xfId="0" applyFont="1" applyBorder="1" applyAlignment="1">
      <alignment horizontal="left"/>
    </xf>
    <xf numFmtId="0" fontId="5" fillId="0" borderId="5" xfId="0" applyFont="1" applyBorder="1" applyAlignment="1">
      <alignment/>
    </xf>
    <xf numFmtId="167" fontId="5" fillId="0" borderId="6" xfId="0" applyNumberFormat="1" applyFont="1" applyBorder="1" applyAlignment="1">
      <alignment/>
    </xf>
    <xf numFmtId="0" fontId="6" fillId="0" borderId="7" xfId="0" applyFont="1" applyBorder="1" applyAlignment="1">
      <alignment horizontal="left"/>
    </xf>
    <xf numFmtId="167" fontId="5" fillId="0" borderId="8" xfId="0" applyNumberFormat="1" applyFont="1" applyBorder="1" applyAlignment="1">
      <alignment/>
    </xf>
    <xf numFmtId="0" fontId="5" fillId="0" borderId="7" xfId="0" applyFont="1" applyBorder="1" applyAlignment="1" quotePrefix="1">
      <alignment horizontal="left"/>
    </xf>
    <xf numFmtId="167" fontId="5" fillId="0" borderId="9" xfId="0" applyNumberFormat="1" applyFont="1" applyBorder="1" applyAlignment="1" applyProtection="1">
      <alignment/>
      <protection locked="0"/>
    </xf>
    <xf numFmtId="0" fontId="0" fillId="0" borderId="7" xfId="0" applyBorder="1" applyAlignment="1">
      <alignment/>
    </xf>
    <xf numFmtId="49" fontId="5" fillId="0" borderId="7" xfId="0" applyNumberFormat="1" applyFont="1" applyBorder="1" applyAlignment="1" applyProtection="1" quotePrefix="1">
      <alignment horizontal="left"/>
      <protection/>
    </xf>
    <xf numFmtId="0" fontId="5" fillId="0" borderId="7" xfId="0" applyFont="1" applyBorder="1" applyAlignment="1">
      <alignment/>
    </xf>
    <xf numFmtId="0" fontId="0" fillId="0" borderId="8" xfId="0" applyBorder="1" applyAlignment="1">
      <alignment/>
    </xf>
    <xf numFmtId="0" fontId="5" fillId="0" borderId="10" xfId="0" applyFont="1" applyBorder="1" applyAlignment="1">
      <alignment/>
    </xf>
    <xf numFmtId="0" fontId="5" fillId="0" borderId="11" xfId="0" applyFont="1" applyBorder="1" applyAlignment="1" applyProtection="1">
      <alignment/>
      <protection locked="0"/>
    </xf>
    <xf numFmtId="7" fontId="5" fillId="0" borderId="11" xfId="0" applyNumberFormat="1" applyFont="1" applyBorder="1" applyAlignment="1" applyProtection="1">
      <alignment horizontal="right"/>
      <protection/>
    </xf>
    <xf numFmtId="173" fontId="0" fillId="0" borderId="12" xfId="0" applyNumberFormat="1" applyBorder="1" applyAlignment="1" applyProtection="1">
      <alignment/>
      <protection locked="0"/>
    </xf>
    <xf numFmtId="0" fontId="0" fillId="0" borderId="5" xfId="0" applyBorder="1" applyAlignment="1">
      <alignment/>
    </xf>
    <xf numFmtId="5" fontId="5" fillId="0" borderId="6" xfId="0" applyNumberFormat="1" applyFont="1" applyBorder="1" applyAlignment="1">
      <alignment/>
    </xf>
    <xf numFmtId="5" fontId="5" fillId="0" borderId="8" xfId="0" applyNumberFormat="1" applyFont="1" applyBorder="1" applyAlignment="1">
      <alignment/>
    </xf>
    <xf numFmtId="5" fontId="5" fillId="0" borderId="9" xfId="0" applyNumberFormat="1" applyFont="1" applyBorder="1" applyAlignment="1" applyProtection="1">
      <alignment/>
      <protection locked="0"/>
    </xf>
    <xf numFmtId="0" fontId="6" fillId="0" borderId="0" xfId="0" applyFont="1" applyBorder="1" applyAlignment="1" quotePrefix="1">
      <alignment horizontal="left"/>
    </xf>
    <xf numFmtId="9" fontId="0" fillId="0" borderId="0" xfId="0" applyNumberFormat="1" applyBorder="1" applyAlignment="1" applyProtection="1">
      <alignment horizontal="center"/>
      <protection locked="0"/>
    </xf>
    <xf numFmtId="0" fontId="0" fillId="0" borderId="0" xfId="0" applyBorder="1" applyAlignment="1">
      <alignment horizontal="center"/>
    </xf>
    <xf numFmtId="0" fontId="5" fillId="0" borderId="0" xfId="0" applyFont="1" applyBorder="1" applyAlignment="1">
      <alignment horizontal="center"/>
    </xf>
    <xf numFmtId="0" fontId="0" fillId="0" borderId="10" xfId="0" applyBorder="1" applyAlignment="1">
      <alignment/>
    </xf>
    <xf numFmtId="0" fontId="0" fillId="0" borderId="11" xfId="0" applyBorder="1" applyAlignment="1">
      <alignment/>
    </xf>
    <xf numFmtId="166" fontId="0" fillId="0" borderId="11" xfId="0" applyNumberFormat="1" applyBorder="1" applyAlignment="1">
      <alignment/>
    </xf>
    <xf numFmtId="167" fontId="0" fillId="0" borderId="0" xfId="0" applyNumberFormat="1" applyBorder="1" applyAlignment="1">
      <alignment/>
    </xf>
    <xf numFmtId="167" fontId="5" fillId="0" borderId="8" xfId="0" applyNumberFormat="1" applyFont="1" applyBorder="1" applyAlignment="1" applyProtection="1">
      <alignment/>
      <protection/>
    </xf>
    <xf numFmtId="0" fontId="5" fillId="0" borderId="11" xfId="0" applyFont="1" applyBorder="1" applyAlignment="1">
      <alignment/>
    </xf>
    <xf numFmtId="49" fontId="5" fillId="0" borderId="0" xfId="0" applyNumberFormat="1" applyFont="1" applyBorder="1" applyAlignment="1" applyProtection="1">
      <alignment horizontal="left"/>
      <protection/>
    </xf>
    <xf numFmtId="166" fontId="0" fillId="0" borderId="13" xfId="0" applyNumberFormat="1" applyBorder="1" applyAlignment="1" applyProtection="1">
      <alignment/>
      <protection/>
    </xf>
    <xf numFmtId="166" fontId="0" fillId="0" borderId="8" xfId="0" applyNumberFormat="1" applyBorder="1" applyAlignment="1" applyProtection="1">
      <alignment/>
      <protection/>
    </xf>
    <xf numFmtId="0" fontId="5" fillId="0" borderId="8" xfId="0" applyFont="1" applyBorder="1" applyAlignment="1" applyProtection="1">
      <alignment horizontal="left"/>
      <protection/>
    </xf>
    <xf numFmtId="166" fontId="5" fillId="0" borderId="8" xfId="0" applyNumberFormat="1" applyFont="1" applyBorder="1" applyAlignment="1" applyProtection="1">
      <alignment/>
      <protection/>
    </xf>
    <xf numFmtId="167" fontId="0" fillId="0" borderId="8" xfId="0" applyNumberFormat="1" applyBorder="1" applyAlignment="1" applyProtection="1">
      <alignment/>
      <protection/>
    </xf>
    <xf numFmtId="167" fontId="7" fillId="0" borderId="8" xfId="0" applyNumberFormat="1" applyFont="1" applyBorder="1" applyAlignment="1" applyProtection="1" quotePrefix="1">
      <alignment horizontal="left"/>
      <protection/>
    </xf>
    <xf numFmtId="167" fontId="7" fillId="0" borderId="8" xfId="0" applyNumberFormat="1" applyFont="1" applyBorder="1" applyAlignment="1" applyProtection="1" quotePrefix="1">
      <alignment horizontal="right"/>
      <protection/>
    </xf>
    <xf numFmtId="5" fontId="5" fillId="0" borderId="8" xfId="0" applyNumberFormat="1" applyFont="1" applyBorder="1" applyAlignment="1" applyProtection="1">
      <alignment/>
      <protection/>
    </xf>
    <xf numFmtId="166" fontId="0" fillId="0" borderId="12" xfId="0" applyNumberFormat="1" applyBorder="1" applyAlignment="1" applyProtection="1">
      <alignment/>
      <protection/>
    </xf>
    <xf numFmtId="0" fontId="0" fillId="0" borderId="8" xfId="0" applyBorder="1" applyAlignment="1" applyProtection="1">
      <alignment/>
      <protection/>
    </xf>
    <xf numFmtId="173" fontId="0" fillId="0" borderId="8" xfId="0" applyNumberFormat="1" applyBorder="1" applyAlignment="1" applyProtection="1">
      <alignment/>
      <protection/>
    </xf>
    <xf numFmtId="167" fontId="5" fillId="0" borderId="8" xfId="0" applyNumberFormat="1" applyFont="1" applyBorder="1" applyAlignment="1" applyProtection="1" quotePrefix="1">
      <alignment horizontal="right"/>
      <protection/>
    </xf>
    <xf numFmtId="0" fontId="0" fillId="0" borderId="4" xfId="0" applyBorder="1" applyAlignment="1">
      <alignment/>
    </xf>
    <xf numFmtId="0" fontId="0" fillId="0" borderId="13" xfId="0" applyBorder="1" applyAlignment="1" applyProtection="1">
      <alignment/>
      <protection/>
    </xf>
    <xf numFmtId="0" fontId="0" fillId="0" borderId="7" xfId="0" applyBorder="1" applyAlignment="1">
      <alignment vertical="center"/>
    </xf>
    <xf numFmtId="0" fontId="0" fillId="0" borderId="8" xfId="0" applyBorder="1" applyAlignment="1" applyProtection="1">
      <alignment vertical="center"/>
      <protection/>
    </xf>
    <xf numFmtId="15" fontId="5" fillId="0" borderId="0" xfId="0" applyNumberFormat="1" applyFont="1" applyBorder="1" applyAlignment="1">
      <alignment/>
    </xf>
    <xf numFmtId="0" fontId="0" fillId="0" borderId="12" xfId="0" applyBorder="1" applyAlignment="1" applyProtection="1">
      <alignment/>
      <protection/>
    </xf>
    <xf numFmtId="0" fontId="5" fillId="0" borderId="8" xfId="0" applyFont="1" applyBorder="1" applyAlignment="1" applyProtection="1">
      <alignment/>
      <protection/>
    </xf>
    <xf numFmtId="0" fontId="5" fillId="0" borderId="0" xfId="0" applyFont="1" applyBorder="1" applyAlignment="1">
      <alignment horizontal="left" indent="2"/>
    </xf>
    <xf numFmtId="49" fontId="5" fillId="0" borderId="0" xfId="0" applyNumberFormat="1" applyFont="1" applyBorder="1" applyAlignment="1" quotePrefix="1">
      <alignment horizontal="right"/>
    </xf>
    <xf numFmtId="165" fontId="5" fillId="0" borderId="0" xfId="0" applyNumberFormat="1" applyFont="1" applyBorder="1" applyAlignment="1" applyProtection="1">
      <alignment/>
      <protection hidden="1"/>
    </xf>
    <xf numFmtId="5" fontId="5" fillId="0" borderId="0" xfId="0" applyNumberFormat="1" applyFont="1" applyBorder="1" applyAlignment="1">
      <alignment horizontal="right"/>
    </xf>
    <xf numFmtId="9" fontId="5" fillId="0" borderId="0" xfId="0" applyNumberFormat="1" applyFont="1" applyBorder="1" applyAlignment="1" applyProtection="1">
      <alignment horizontal="center"/>
      <protection locked="0"/>
    </xf>
    <xf numFmtId="5" fontId="0" fillId="0" borderId="0" xfId="0" applyNumberFormat="1" applyBorder="1" applyAlignment="1">
      <alignment horizontal="right"/>
    </xf>
    <xf numFmtId="5" fontId="0" fillId="0" borderId="0" xfId="0" applyNumberFormat="1" applyBorder="1" applyAlignment="1">
      <alignment/>
    </xf>
    <xf numFmtId="49" fontId="5" fillId="0" borderId="0" xfId="0" applyNumberFormat="1" applyFont="1" applyBorder="1" applyAlignment="1">
      <alignment horizontal="left"/>
    </xf>
    <xf numFmtId="0" fontId="6" fillId="0" borderId="0" xfId="0" applyFont="1" applyBorder="1" applyAlignment="1" quotePrefix="1">
      <alignment horizontal="left"/>
    </xf>
    <xf numFmtId="0" fontId="5" fillId="0" borderId="0" xfId="0" applyFont="1" applyBorder="1" applyAlignment="1">
      <alignment horizontal="right"/>
    </xf>
    <xf numFmtId="167" fontId="5" fillId="0" borderId="0" xfId="0" applyNumberFormat="1" applyFont="1" applyBorder="1" applyAlignment="1">
      <alignment horizontal="right"/>
    </xf>
    <xf numFmtId="167" fontId="0" fillId="0" borderId="0" xfId="0" applyNumberFormat="1" applyBorder="1" applyAlignment="1">
      <alignment horizontal="right"/>
    </xf>
    <xf numFmtId="0" fontId="4" fillId="0" borderId="0" xfId="0" applyFont="1" applyBorder="1" applyAlignment="1" quotePrefix="1">
      <alignment horizontal="left"/>
    </xf>
    <xf numFmtId="0" fontId="5" fillId="0" borderId="0" xfId="0" applyFont="1" applyBorder="1" applyAlignment="1">
      <alignment horizontal="left" indent="3"/>
    </xf>
    <xf numFmtId="0" fontId="5" fillId="0" borderId="0" xfId="0" applyFont="1" applyBorder="1" applyAlignment="1">
      <alignment horizontal="left"/>
    </xf>
    <xf numFmtId="49" fontId="6" fillId="0" borderId="0" xfId="0" applyNumberFormat="1" applyFont="1" applyBorder="1" applyAlignment="1">
      <alignment horizontal="left"/>
    </xf>
    <xf numFmtId="0" fontId="5" fillId="0" borderId="11" xfId="0" applyFont="1" applyBorder="1" applyAlignment="1">
      <alignment horizontal="left"/>
    </xf>
    <xf numFmtId="0" fontId="0" fillId="0" borderId="13" xfId="0" applyBorder="1" applyAlignment="1">
      <alignment/>
    </xf>
    <xf numFmtId="49" fontId="0" fillId="0" borderId="0" xfId="0" applyNumberFormat="1" applyBorder="1" applyAlignment="1">
      <alignment/>
    </xf>
    <xf numFmtId="0" fontId="5" fillId="0" borderId="11" xfId="0" applyFont="1" applyBorder="1" applyAlignment="1" quotePrefix="1">
      <alignment horizontal="left"/>
    </xf>
    <xf numFmtId="7" fontId="5" fillId="0" borderId="11" xfId="0" applyNumberFormat="1" applyFont="1" applyBorder="1" applyAlignment="1">
      <alignment/>
    </xf>
    <xf numFmtId="7" fontId="0" fillId="0" borderId="11" xfId="0" applyNumberFormat="1" applyBorder="1" applyAlignment="1">
      <alignment/>
    </xf>
    <xf numFmtId="0" fontId="0" fillId="0" borderId="12" xfId="0" applyBorder="1" applyAlignment="1">
      <alignment/>
    </xf>
    <xf numFmtId="0" fontId="5" fillId="0" borderId="0" xfId="0" applyFont="1" applyBorder="1" applyAlignment="1" applyProtection="1">
      <alignment/>
      <protection/>
    </xf>
    <xf numFmtId="0" fontId="5" fillId="0" borderId="2" xfId="0" applyFont="1" applyBorder="1" applyAlignment="1" applyProtection="1">
      <alignment/>
      <protection/>
    </xf>
    <xf numFmtId="0" fontId="5" fillId="0" borderId="0" xfId="0" applyFont="1" applyBorder="1" applyAlignment="1" applyProtection="1">
      <alignment horizontal="left" vertical="top"/>
      <protection/>
    </xf>
    <xf numFmtId="0" fontId="0" fillId="0" borderId="0" xfId="0" applyAlignment="1" applyProtection="1">
      <alignment horizontal="left" vertical="top"/>
      <protection/>
    </xf>
    <xf numFmtId="0" fontId="5" fillId="0" borderId="0" xfId="0" applyFont="1" applyBorder="1" applyAlignment="1" applyProtection="1">
      <alignment horizontal="left"/>
      <protection locked="0"/>
    </xf>
    <xf numFmtId="0" fontId="5" fillId="0" borderId="1" xfId="0" applyFont="1" applyBorder="1" applyAlignment="1" applyProtection="1">
      <alignment horizontal="left"/>
      <protection locked="0"/>
    </xf>
    <xf numFmtId="167" fontId="7" fillId="0" borderId="1" xfId="0" applyNumberFormat="1" applyFont="1" applyBorder="1" applyAlignment="1" applyProtection="1" quotePrefix="1">
      <alignment horizontal="right"/>
      <protection/>
    </xf>
    <xf numFmtId="9" fontId="0" fillId="0" borderId="0" xfId="0" applyNumberFormat="1" applyBorder="1" applyAlignment="1" applyProtection="1">
      <alignment horizontal="center"/>
      <protection/>
    </xf>
    <xf numFmtId="5" fontId="5" fillId="0" borderId="0" xfId="0" applyNumberFormat="1" applyFont="1" applyBorder="1" applyAlignment="1" applyProtection="1">
      <alignment/>
      <protection/>
    </xf>
    <xf numFmtId="0" fontId="5" fillId="0" borderId="1" xfId="0" applyNumberFormat="1" applyFont="1" applyBorder="1" applyAlignment="1" applyProtection="1">
      <alignment horizontal="right"/>
      <protection locked="0"/>
    </xf>
    <xf numFmtId="0" fontId="4" fillId="0" borderId="5" xfId="0" applyFont="1" applyBorder="1" applyAlignment="1">
      <alignment horizontal="center"/>
    </xf>
    <xf numFmtId="0" fontId="5" fillId="0" borderId="1" xfId="0" applyFont="1" applyBorder="1" applyAlignment="1" applyProtection="1">
      <alignment horizontal="left"/>
      <protection locked="0"/>
    </xf>
    <xf numFmtId="0" fontId="5" fillId="0" borderId="14" xfId="0" applyFont="1" applyBorder="1" applyAlignment="1" applyProtection="1">
      <alignment horizontal="center" vertical="center"/>
      <protection locked="0"/>
    </xf>
    <xf numFmtId="0" fontId="8" fillId="0" borderId="2" xfId="0" applyFont="1" applyBorder="1" applyAlignment="1">
      <alignment horizontal="left"/>
    </xf>
    <xf numFmtId="0" fontId="8" fillId="0" borderId="2" xfId="0" applyFont="1" applyBorder="1" applyAlignment="1" quotePrefix="1">
      <alignment horizontal="left"/>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4" xfId="0" applyFont="1" applyBorder="1" applyAlignment="1">
      <alignment horizontal="left" vertical="center"/>
    </xf>
    <xf numFmtId="0" fontId="5" fillId="0" borderId="1" xfId="0" applyFont="1" applyBorder="1" applyAlignment="1" applyProtection="1">
      <alignment horizontal="left"/>
      <protection/>
    </xf>
    <xf numFmtId="0" fontId="5" fillId="0" borderId="14" xfId="0" applyFont="1" applyBorder="1" applyAlignment="1" quotePrefix="1">
      <alignment horizontal="left" vertical="center"/>
    </xf>
    <xf numFmtId="0" fontId="5" fillId="0" borderId="14" xfId="0" applyFont="1" applyBorder="1" applyAlignment="1" applyProtection="1" quotePrefix="1">
      <alignment horizontal="center" vertical="center"/>
      <protection locked="0"/>
    </xf>
    <xf numFmtId="0" fontId="5" fillId="0" borderId="16" xfId="0" applyFont="1" applyBorder="1" applyAlignment="1">
      <alignment horizontal="left"/>
    </xf>
    <xf numFmtId="0" fontId="5" fillId="0" borderId="16" xfId="0" applyFont="1" applyBorder="1" applyAlignment="1" quotePrefix="1">
      <alignment horizontal="left"/>
    </xf>
    <xf numFmtId="0" fontId="5" fillId="0" borderId="0" xfId="0" applyFont="1" applyBorder="1" applyAlignment="1">
      <alignment horizontal="left"/>
    </xf>
    <xf numFmtId="0" fontId="5" fillId="0" borderId="1" xfId="0" applyNumberFormat="1" applyFont="1" applyBorder="1" applyAlignment="1" applyProtection="1">
      <alignment horizontal="left"/>
      <protection/>
    </xf>
    <xf numFmtId="0" fontId="5" fillId="0" borderId="0" xfId="0" applyFont="1" applyBorder="1" applyAlignment="1" applyProtection="1">
      <alignment vertical="top" wrapText="1"/>
      <protection locked="0"/>
    </xf>
    <xf numFmtId="0" fontId="5" fillId="0" borderId="0" xfId="0" applyFont="1" applyAlignment="1" applyProtection="1">
      <alignment vertical="top" wrapText="1"/>
      <protection locked="0"/>
    </xf>
    <xf numFmtId="0" fontId="4" fillId="0" borderId="5" xfId="0" applyFont="1" applyBorder="1" applyAlignment="1" quotePrefix="1">
      <alignment horizontal="center"/>
    </xf>
    <xf numFmtId="0" fontId="5" fillId="0" borderId="2" xfId="0" applyFont="1" applyBorder="1" applyAlignment="1">
      <alignment horizontal="left"/>
    </xf>
    <xf numFmtId="0" fontId="5" fillId="0" borderId="0" xfId="0" applyFont="1" applyBorder="1" applyAlignment="1">
      <alignment horizontal="center"/>
    </xf>
    <xf numFmtId="0" fontId="5" fillId="0" borderId="0" xfId="0" applyFont="1" applyBorder="1" applyAlignment="1" quotePrefix="1">
      <alignment horizontal="center"/>
    </xf>
    <xf numFmtId="0" fontId="5" fillId="0" borderId="1" xfId="0" applyNumberFormat="1" applyFont="1" applyBorder="1" applyAlignment="1" applyProtection="1">
      <alignment horizontal="left"/>
      <protection locked="0"/>
    </xf>
    <xf numFmtId="173" fontId="5" fillId="0" borderId="1" xfId="0" applyNumberFormat="1" applyFont="1" applyBorder="1" applyAlignment="1" applyProtection="1">
      <alignment horizontal="left"/>
      <protection locked="0"/>
    </xf>
    <xf numFmtId="0" fontId="6" fillId="0" borderId="0" xfId="0" applyFont="1" applyBorder="1" applyAlignment="1">
      <alignment horizontal="center"/>
    </xf>
    <xf numFmtId="0" fontId="6" fillId="0" borderId="0" xfId="0" applyFont="1" applyBorder="1" applyAlignment="1" quotePrefix="1">
      <alignment horizontal="center"/>
    </xf>
    <xf numFmtId="0" fontId="5" fillId="0" borderId="0" xfId="0" applyFont="1" applyBorder="1" applyAlignment="1" applyProtection="1">
      <alignment horizontal="left"/>
      <protection locked="0"/>
    </xf>
    <xf numFmtId="0" fontId="0" fillId="0" borderId="1" xfId="0" applyBorder="1" applyAlignment="1" applyProtection="1">
      <alignment horizontal="left"/>
      <protection locked="0"/>
    </xf>
    <xf numFmtId="0" fontId="0" fillId="0" borderId="1" xfId="0" applyBorder="1" applyAlignment="1" applyProtection="1">
      <alignment/>
      <protection locked="0"/>
    </xf>
    <xf numFmtId="0" fontId="5" fillId="0" borderId="1" xfId="0" applyFont="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17</xdr:row>
      <xdr:rowOff>0</xdr:rowOff>
    </xdr:from>
    <xdr:to>
      <xdr:col>12</xdr:col>
      <xdr:colOff>0</xdr:colOff>
      <xdr:row>17</xdr:row>
      <xdr:rowOff>0</xdr:rowOff>
    </xdr:to>
    <xdr:sp>
      <xdr:nvSpPr>
        <xdr:cNvPr id="1" name="Line 1"/>
        <xdr:cNvSpPr>
          <a:spLocks/>
        </xdr:cNvSpPr>
      </xdr:nvSpPr>
      <xdr:spPr>
        <a:xfrm>
          <a:off x="5353050" y="2828925"/>
          <a:ext cx="1066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28</xdr:row>
      <xdr:rowOff>180975</xdr:rowOff>
    </xdr:from>
    <xdr:to>
      <xdr:col>11</xdr:col>
      <xdr:colOff>523875</xdr:colOff>
      <xdr:row>28</xdr:row>
      <xdr:rowOff>180975</xdr:rowOff>
    </xdr:to>
    <xdr:sp>
      <xdr:nvSpPr>
        <xdr:cNvPr id="2" name="Line 3"/>
        <xdr:cNvSpPr>
          <a:spLocks/>
        </xdr:cNvSpPr>
      </xdr:nvSpPr>
      <xdr:spPr>
        <a:xfrm>
          <a:off x="5467350" y="4600575"/>
          <a:ext cx="876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37</xdr:row>
      <xdr:rowOff>200025</xdr:rowOff>
    </xdr:from>
    <xdr:to>
      <xdr:col>12</xdr:col>
      <xdr:colOff>0</xdr:colOff>
      <xdr:row>37</xdr:row>
      <xdr:rowOff>200025</xdr:rowOff>
    </xdr:to>
    <xdr:sp>
      <xdr:nvSpPr>
        <xdr:cNvPr id="3" name="Line 13"/>
        <xdr:cNvSpPr>
          <a:spLocks/>
        </xdr:cNvSpPr>
      </xdr:nvSpPr>
      <xdr:spPr>
        <a:xfrm>
          <a:off x="5438775" y="5962650"/>
          <a:ext cx="98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40</xdr:row>
      <xdr:rowOff>9525</xdr:rowOff>
    </xdr:from>
    <xdr:to>
      <xdr:col>8</xdr:col>
      <xdr:colOff>609600</xdr:colOff>
      <xdr:row>40</xdr:row>
      <xdr:rowOff>9525</xdr:rowOff>
    </xdr:to>
    <xdr:sp>
      <xdr:nvSpPr>
        <xdr:cNvPr id="1" name="Line 5"/>
        <xdr:cNvSpPr>
          <a:spLocks/>
        </xdr:cNvSpPr>
      </xdr:nvSpPr>
      <xdr:spPr>
        <a:xfrm>
          <a:off x="5038725" y="652462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600075</xdr:colOff>
      <xdr:row>31</xdr:row>
      <xdr:rowOff>0</xdr:rowOff>
    </xdr:from>
    <xdr:to>
      <xdr:col>8</xdr:col>
      <xdr:colOff>361950</xdr:colOff>
      <xdr:row>31</xdr:row>
      <xdr:rowOff>0</xdr:rowOff>
    </xdr:to>
    <xdr:sp>
      <xdr:nvSpPr>
        <xdr:cNvPr id="1" name="Line 3"/>
        <xdr:cNvSpPr>
          <a:spLocks/>
        </xdr:cNvSpPr>
      </xdr:nvSpPr>
      <xdr:spPr>
        <a:xfrm>
          <a:off x="4114800" y="5057775"/>
          <a:ext cx="12287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581025</xdr:colOff>
      <xdr:row>36</xdr:row>
      <xdr:rowOff>0</xdr:rowOff>
    </xdr:from>
    <xdr:to>
      <xdr:col>8</xdr:col>
      <xdr:colOff>361950</xdr:colOff>
      <xdr:row>36</xdr:row>
      <xdr:rowOff>0</xdr:rowOff>
    </xdr:to>
    <xdr:sp>
      <xdr:nvSpPr>
        <xdr:cNvPr id="2" name="Line 4"/>
        <xdr:cNvSpPr>
          <a:spLocks/>
        </xdr:cNvSpPr>
      </xdr:nvSpPr>
      <xdr:spPr>
        <a:xfrm>
          <a:off x="4095750" y="5867400"/>
          <a:ext cx="12477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44</xdr:row>
      <xdr:rowOff>9525</xdr:rowOff>
    </xdr:from>
    <xdr:to>
      <xdr:col>8</xdr:col>
      <xdr:colOff>609600</xdr:colOff>
      <xdr:row>44</xdr:row>
      <xdr:rowOff>9525</xdr:rowOff>
    </xdr:to>
    <xdr:sp>
      <xdr:nvSpPr>
        <xdr:cNvPr id="3" name="Line 5"/>
        <xdr:cNvSpPr>
          <a:spLocks/>
        </xdr:cNvSpPr>
      </xdr:nvSpPr>
      <xdr:spPr>
        <a:xfrm>
          <a:off x="5057775" y="717232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21</xdr:row>
      <xdr:rowOff>0</xdr:rowOff>
    </xdr:from>
    <xdr:to>
      <xdr:col>3</xdr:col>
      <xdr:colOff>342900</xdr:colOff>
      <xdr:row>21</xdr:row>
      <xdr:rowOff>0</xdr:rowOff>
    </xdr:to>
    <xdr:sp>
      <xdr:nvSpPr>
        <xdr:cNvPr id="1" name="Line 1"/>
        <xdr:cNvSpPr>
          <a:spLocks/>
        </xdr:cNvSpPr>
      </xdr:nvSpPr>
      <xdr:spPr>
        <a:xfrm>
          <a:off x="419100" y="3438525"/>
          <a:ext cx="13239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35</xdr:row>
      <xdr:rowOff>0</xdr:rowOff>
    </xdr:from>
    <xdr:to>
      <xdr:col>7</xdr:col>
      <xdr:colOff>28575</xdr:colOff>
      <xdr:row>35</xdr:row>
      <xdr:rowOff>0</xdr:rowOff>
    </xdr:to>
    <xdr:sp>
      <xdr:nvSpPr>
        <xdr:cNvPr id="2" name="Line 5"/>
        <xdr:cNvSpPr>
          <a:spLocks/>
        </xdr:cNvSpPr>
      </xdr:nvSpPr>
      <xdr:spPr>
        <a:xfrm>
          <a:off x="3810000" y="5705475"/>
          <a:ext cx="38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33</xdr:row>
      <xdr:rowOff>0</xdr:rowOff>
    </xdr:from>
    <xdr:to>
      <xdr:col>7</xdr:col>
      <xdr:colOff>28575</xdr:colOff>
      <xdr:row>33</xdr:row>
      <xdr:rowOff>0</xdr:rowOff>
    </xdr:to>
    <xdr:sp>
      <xdr:nvSpPr>
        <xdr:cNvPr id="3" name="Line 6"/>
        <xdr:cNvSpPr>
          <a:spLocks/>
        </xdr:cNvSpPr>
      </xdr:nvSpPr>
      <xdr:spPr>
        <a:xfrm>
          <a:off x="3810000" y="5381625"/>
          <a:ext cx="38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104775</xdr:colOff>
      <xdr:row>44</xdr:row>
      <xdr:rowOff>0</xdr:rowOff>
    </xdr:from>
    <xdr:to>
      <xdr:col>8</xdr:col>
      <xdr:colOff>695325</xdr:colOff>
      <xdr:row>44</xdr:row>
      <xdr:rowOff>0</xdr:rowOff>
    </xdr:to>
    <xdr:sp>
      <xdr:nvSpPr>
        <xdr:cNvPr id="4" name="Line 7"/>
        <xdr:cNvSpPr>
          <a:spLocks/>
        </xdr:cNvSpPr>
      </xdr:nvSpPr>
      <xdr:spPr>
        <a:xfrm>
          <a:off x="4905375" y="716280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23</xdr:row>
      <xdr:rowOff>9525</xdr:rowOff>
    </xdr:from>
    <xdr:to>
      <xdr:col>3</xdr:col>
      <xdr:colOff>342900</xdr:colOff>
      <xdr:row>23</xdr:row>
      <xdr:rowOff>9525</xdr:rowOff>
    </xdr:to>
    <xdr:sp>
      <xdr:nvSpPr>
        <xdr:cNvPr id="5" name="Line 9"/>
        <xdr:cNvSpPr>
          <a:spLocks/>
        </xdr:cNvSpPr>
      </xdr:nvSpPr>
      <xdr:spPr>
        <a:xfrm>
          <a:off x="419100" y="3771900"/>
          <a:ext cx="13239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31</xdr:row>
      <xdr:rowOff>9525</xdr:rowOff>
    </xdr:from>
    <xdr:to>
      <xdr:col>3</xdr:col>
      <xdr:colOff>342900</xdr:colOff>
      <xdr:row>31</xdr:row>
      <xdr:rowOff>9525</xdr:rowOff>
    </xdr:to>
    <xdr:sp>
      <xdr:nvSpPr>
        <xdr:cNvPr id="6" name="Line 10"/>
        <xdr:cNvSpPr>
          <a:spLocks/>
        </xdr:cNvSpPr>
      </xdr:nvSpPr>
      <xdr:spPr>
        <a:xfrm>
          <a:off x="419100" y="5067300"/>
          <a:ext cx="13239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33</xdr:row>
      <xdr:rowOff>0</xdr:rowOff>
    </xdr:from>
    <xdr:to>
      <xdr:col>3</xdr:col>
      <xdr:colOff>342900</xdr:colOff>
      <xdr:row>33</xdr:row>
      <xdr:rowOff>0</xdr:rowOff>
    </xdr:to>
    <xdr:sp>
      <xdr:nvSpPr>
        <xdr:cNvPr id="7" name="Line 11"/>
        <xdr:cNvSpPr>
          <a:spLocks/>
        </xdr:cNvSpPr>
      </xdr:nvSpPr>
      <xdr:spPr>
        <a:xfrm>
          <a:off x="419100" y="5381625"/>
          <a:ext cx="13239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40</xdr:row>
      <xdr:rowOff>0</xdr:rowOff>
    </xdr:from>
    <xdr:to>
      <xdr:col>3</xdr:col>
      <xdr:colOff>514350</xdr:colOff>
      <xdr:row>40</xdr:row>
      <xdr:rowOff>0</xdr:rowOff>
    </xdr:to>
    <xdr:sp>
      <xdr:nvSpPr>
        <xdr:cNvPr id="1" name="Line 7"/>
        <xdr:cNvSpPr>
          <a:spLocks/>
        </xdr:cNvSpPr>
      </xdr:nvSpPr>
      <xdr:spPr>
        <a:xfrm>
          <a:off x="409575" y="6515100"/>
          <a:ext cx="1495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0</xdr:rowOff>
    </xdr:from>
    <xdr:to>
      <xdr:col>0</xdr:col>
      <xdr:colOff>0</xdr:colOff>
      <xdr:row>86</xdr:row>
      <xdr:rowOff>0</xdr:rowOff>
    </xdr:to>
    <xdr:sp>
      <xdr:nvSpPr>
        <xdr:cNvPr id="2" name="Line 8"/>
        <xdr:cNvSpPr>
          <a:spLocks/>
        </xdr:cNvSpPr>
      </xdr:nvSpPr>
      <xdr:spPr>
        <a:xfrm>
          <a:off x="0" y="137922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0</xdr:rowOff>
    </xdr:from>
    <xdr:to>
      <xdr:col>0</xdr:col>
      <xdr:colOff>0</xdr:colOff>
      <xdr:row>86</xdr:row>
      <xdr:rowOff>0</xdr:rowOff>
    </xdr:to>
    <xdr:sp>
      <xdr:nvSpPr>
        <xdr:cNvPr id="3" name="Line 9"/>
        <xdr:cNvSpPr>
          <a:spLocks/>
        </xdr:cNvSpPr>
      </xdr:nvSpPr>
      <xdr:spPr>
        <a:xfrm>
          <a:off x="0" y="137922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79</xdr:row>
      <xdr:rowOff>0</xdr:rowOff>
    </xdr:from>
    <xdr:to>
      <xdr:col>8</xdr:col>
      <xdr:colOff>390525</xdr:colOff>
      <xdr:row>79</xdr:row>
      <xdr:rowOff>0</xdr:rowOff>
    </xdr:to>
    <xdr:sp>
      <xdr:nvSpPr>
        <xdr:cNvPr id="4" name="Line 11"/>
        <xdr:cNvSpPr>
          <a:spLocks/>
        </xdr:cNvSpPr>
      </xdr:nvSpPr>
      <xdr:spPr>
        <a:xfrm>
          <a:off x="4010025" y="12639675"/>
          <a:ext cx="1238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81</xdr:row>
      <xdr:rowOff>0</xdr:rowOff>
    </xdr:from>
    <xdr:to>
      <xdr:col>8</xdr:col>
      <xdr:colOff>447675</xdr:colOff>
      <xdr:row>81</xdr:row>
      <xdr:rowOff>0</xdr:rowOff>
    </xdr:to>
    <xdr:sp>
      <xdr:nvSpPr>
        <xdr:cNvPr id="5" name="Line 12"/>
        <xdr:cNvSpPr>
          <a:spLocks/>
        </xdr:cNvSpPr>
      </xdr:nvSpPr>
      <xdr:spPr>
        <a:xfrm>
          <a:off x="3981450" y="12963525"/>
          <a:ext cx="13239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75</xdr:row>
      <xdr:rowOff>0</xdr:rowOff>
    </xdr:from>
    <xdr:to>
      <xdr:col>3</xdr:col>
      <xdr:colOff>552450</xdr:colOff>
      <xdr:row>75</xdr:row>
      <xdr:rowOff>0</xdr:rowOff>
    </xdr:to>
    <xdr:sp>
      <xdr:nvSpPr>
        <xdr:cNvPr id="6" name="Line 13"/>
        <xdr:cNvSpPr>
          <a:spLocks/>
        </xdr:cNvSpPr>
      </xdr:nvSpPr>
      <xdr:spPr>
        <a:xfrm>
          <a:off x="409575" y="11991975"/>
          <a:ext cx="1533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75</xdr:row>
      <xdr:rowOff>0</xdr:rowOff>
    </xdr:from>
    <xdr:to>
      <xdr:col>3</xdr:col>
      <xdr:colOff>523875</xdr:colOff>
      <xdr:row>75</xdr:row>
      <xdr:rowOff>0</xdr:rowOff>
    </xdr:to>
    <xdr:sp>
      <xdr:nvSpPr>
        <xdr:cNvPr id="7" name="Line 14"/>
        <xdr:cNvSpPr>
          <a:spLocks/>
        </xdr:cNvSpPr>
      </xdr:nvSpPr>
      <xdr:spPr>
        <a:xfrm>
          <a:off x="390525" y="11991975"/>
          <a:ext cx="1524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42</xdr:row>
      <xdr:rowOff>0</xdr:rowOff>
    </xdr:from>
    <xdr:to>
      <xdr:col>3</xdr:col>
      <xdr:colOff>428625</xdr:colOff>
      <xdr:row>42</xdr:row>
      <xdr:rowOff>0</xdr:rowOff>
    </xdr:to>
    <xdr:sp>
      <xdr:nvSpPr>
        <xdr:cNvPr id="8" name="Line 20"/>
        <xdr:cNvSpPr>
          <a:spLocks/>
        </xdr:cNvSpPr>
      </xdr:nvSpPr>
      <xdr:spPr>
        <a:xfrm>
          <a:off x="419100" y="6838950"/>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44</xdr:row>
      <xdr:rowOff>0</xdr:rowOff>
    </xdr:from>
    <xdr:to>
      <xdr:col>3</xdr:col>
      <xdr:colOff>409575</xdr:colOff>
      <xdr:row>44</xdr:row>
      <xdr:rowOff>0</xdr:rowOff>
    </xdr:to>
    <xdr:sp>
      <xdr:nvSpPr>
        <xdr:cNvPr id="9" name="Line 24"/>
        <xdr:cNvSpPr>
          <a:spLocks/>
        </xdr:cNvSpPr>
      </xdr:nvSpPr>
      <xdr:spPr>
        <a:xfrm>
          <a:off x="419100" y="7162800"/>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46</xdr:row>
      <xdr:rowOff>0</xdr:rowOff>
    </xdr:from>
    <xdr:to>
      <xdr:col>3</xdr:col>
      <xdr:colOff>419100</xdr:colOff>
      <xdr:row>46</xdr:row>
      <xdr:rowOff>0</xdr:rowOff>
    </xdr:to>
    <xdr:sp>
      <xdr:nvSpPr>
        <xdr:cNvPr id="10" name="Line 25"/>
        <xdr:cNvSpPr>
          <a:spLocks/>
        </xdr:cNvSpPr>
      </xdr:nvSpPr>
      <xdr:spPr>
        <a:xfrm>
          <a:off x="428625" y="7486650"/>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104775</xdr:colOff>
      <xdr:row>108</xdr:row>
      <xdr:rowOff>9525</xdr:rowOff>
    </xdr:from>
    <xdr:to>
      <xdr:col>8</xdr:col>
      <xdr:colOff>657225</xdr:colOff>
      <xdr:row>108</xdr:row>
      <xdr:rowOff>9525</xdr:rowOff>
    </xdr:to>
    <xdr:sp>
      <xdr:nvSpPr>
        <xdr:cNvPr id="11" name="Line 31"/>
        <xdr:cNvSpPr>
          <a:spLocks/>
        </xdr:cNvSpPr>
      </xdr:nvSpPr>
      <xdr:spPr>
        <a:xfrm>
          <a:off x="4962525" y="17268825"/>
          <a:ext cx="5524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47</xdr:row>
      <xdr:rowOff>142875</xdr:rowOff>
    </xdr:from>
    <xdr:to>
      <xdr:col>3</xdr:col>
      <xdr:colOff>428625</xdr:colOff>
      <xdr:row>47</xdr:row>
      <xdr:rowOff>142875</xdr:rowOff>
    </xdr:to>
    <xdr:sp>
      <xdr:nvSpPr>
        <xdr:cNvPr id="12" name="Line 32"/>
        <xdr:cNvSpPr>
          <a:spLocks/>
        </xdr:cNvSpPr>
      </xdr:nvSpPr>
      <xdr:spPr>
        <a:xfrm>
          <a:off x="438150" y="7791450"/>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49</xdr:row>
      <xdr:rowOff>142875</xdr:rowOff>
    </xdr:from>
    <xdr:to>
      <xdr:col>3</xdr:col>
      <xdr:colOff>428625</xdr:colOff>
      <xdr:row>49</xdr:row>
      <xdr:rowOff>142875</xdr:rowOff>
    </xdr:to>
    <xdr:sp>
      <xdr:nvSpPr>
        <xdr:cNvPr id="13" name="Line 33"/>
        <xdr:cNvSpPr>
          <a:spLocks/>
        </xdr:cNvSpPr>
      </xdr:nvSpPr>
      <xdr:spPr>
        <a:xfrm>
          <a:off x="438150" y="8115300"/>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51</xdr:row>
      <xdr:rowOff>152400</xdr:rowOff>
    </xdr:from>
    <xdr:to>
      <xdr:col>3</xdr:col>
      <xdr:colOff>447675</xdr:colOff>
      <xdr:row>51</xdr:row>
      <xdr:rowOff>152400</xdr:rowOff>
    </xdr:to>
    <xdr:sp>
      <xdr:nvSpPr>
        <xdr:cNvPr id="14" name="Line 34"/>
        <xdr:cNvSpPr>
          <a:spLocks/>
        </xdr:cNvSpPr>
      </xdr:nvSpPr>
      <xdr:spPr>
        <a:xfrm>
          <a:off x="457200" y="8448675"/>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84</xdr:row>
      <xdr:rowOff>152400</xdr:rowOff>
    </xdr:from>
    <xdr:to>
      <xdr:col>3</xdr:col>
      <xdr:colOff>533400</xdr:colOff>
      <xdr:row>84</xdr:row>
      <xdr:rowOff>152400</xdr:rowOff>
    </xdr:to>
    <xdr:sp>
      <xdr:nvSpPr>
        <xdr:cNvPr id="15" name="Line 38"/>
        <xdr:cNvSpPr>
          <a:spLocks/>
        </xdr:cNvSpPr>
      </xdr:nvSpPr>
      <xdr:spPr>
        <a:xfrm>
          <a:off x="400050" y="13611225"/>
          <a:ext cx="1524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92</xdr:row>
      <xdr:rowOff>0</xdr:rowOff>
    </xdr:from>
    <xdr:to>
      <xdr:col>3</xdr:col>
      <xdr:colOff>638175</xdr:colOff>
      <xdr:row>92</xdr:row>
      <xdr:rowOff>0</xdr:rowOff>
    </xdr:to>
    <xdr:sp>
      <xdr:nvSpPr>
        <xdr:cNvPr id="16" name="Line 39"/>
        <xdr:cNvSpPr>
          <a:spLocks/>
        </xdr:cNvSpPr>
      </xdr:nvSpPr>
      <xdr:spPr>
        <a:xfrm>
          <a:off x="1495425" y="147637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95</xdr:row>
      <xdr:rowOff>0</xdr:rowOff>
    </xdr:from>
    <xdr:to>
      <xdr:col>3</xdr:col>
      <xdr:colOff>638175</xdr:colOff>
      <xdr:row>95</xdr:row>
      <xdr:rowOff>0</xdr:rowOff>
    </xdr:to>
    <xdr:sp>
      <xdr:nvSpPr>
        <xdr:cNvPr id="17" name="Line 40"/>
        <xdr:cNvSpPr>
          <a:spLocks/>
        </xdr:cNvSpPr>
      </xdr:nvSpPr>
      <xdr:spPr>
        <a:xfrm>
          <a:off x="1495425" y="1524952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99</xdr:row>
      <xdr:rowOff>0</xdr:rowOff>
    </xdr:from>
    <xdr:to>
      <xdr:col>3</xdr:col>
      <xdr:colOff>638175</xdr:colOff>
      <xdr:row>99</xdr:row>
      <xdr:rowOff>0</xdr:rowOff>
    </xdr:to>
    <xdr:sp>
      <xdr:nvSpPr>
        <xdr:cNvPr id="18" name="Line 41"/>
        <xdr:cNvSpPr>
          <a:spLocks/>
        </xdr:cNvSpPr>
      </xdr:nvSpPr>
      <xdr:spPr>
        <a:xfrm>
          <a:off x="1495425" y="159067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103</xdr:row>
      <xdr:rowOff>0</xdr:rowOff>
    </xdr:from>
    <xdr:to>
      <xdr:col>3</xdr:col>
      <xdr:colOff>638175</xdr:colOff>
      <xdr:row>103</xdr:row>
      <xdr:rowOff>0</xdr:rowOff>
    </xdr:to>
    <xdr:sp>
      <xdr:nvSpPr>
        <xdr:cNvPr id="19" name="Line 42"/>
        <xdr:cNvSpPr>
          <a:spLocks/>
        </xdr:cNvSpPr>
      </xdr:nvSpPr>
      <xdr:spPr>
        <a:xfrm>
          <a:off x="1495425" y="165544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352425</xdr:colOff>
      <xdr:row>96</xdr:row>
      <xdr:rowOff>9525</xdr:rowOff>
    </xdr:from>
    <xdr:to>
      <xdr:col>8</xdr:col>
      <xdr:colOff>457200</xdr:colOff>
      <xdr:row>96</xdr:row>
      <xdr:rowOff>9525</xdr:rowOff>
    </xdr:to>
    <xdr:sp>
      <xdr:nvSpPr>
        <xdr:cNvPr id="20" name="Line 43"/>
        <xdr:cNvSpPr>
          <a:spLocks/>
        </xdr:cNvSpPr>
      </xdr:nvSpPr>
      <xdr:spPr>
        <a:xfrm>
          <a:off x="3990975" y="15420975"/>
          <a:ext cx="13239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36</xdr:row>
      <xdr:rowOff>19050</xdr:rowOff>
    </xdr:from>
    <xdr:to>
      <xdr:col>9</xdr:col>
      <xdr:colOff>771525</xdr:colOff>
      <xdr:row>39</xdr:row>
      <xdr:rowOff>47625</xdr:rowOff>
    </xdr:to>
    <xdr:sp>
      <xdr:nvSpPr>
        <xdr:cNvPr id="1" name="Text 11"/>
        <xdr:cNvSpPr txBox="1">
          <a:spLocks noChangeArrowheads="1"/>
        </xdr:cNvSpPr>
      </xdr:nvSpPr>
      <xdr:spPr>
        <a:xfrm>
          <a:off x="104775" y="5895975"/>
          <a:ext cx="6096000" cy="514350"/>
        </a:xfrm>
        <a:prstGeom prst="rect">
          <a:avLst/>
        </a:prstGeom>
        <a:solidFill>
          <a:srgbClr val="FFFFFF"/>
        </a:solidFill>
        <a:ln w="1" cmpd="sng">
          <a:noFill/>
        </a:ln>
      </xdr:spPr>
      <xdr:txBody>
        <a:bodyPr vertOverflow="clip" wrap="square"/>
        <a:p>
          <a:pPr algn="l">
            <a:defRPr/>
          </a:pPr>
          <a:r>
            <a:rPr lang="en-US" cap="none" sz="1000" b="0" i="0" u="none" baseline="0"/>
            <a:t>NOTE:  Concurring section heads are to forward the original estimate copy to the Director of Transportation Solutions with one estimate copy each to the Assistant Director of Project Development, Assistant Director of Design Support, and the Cost Estimate Engineer.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6"/>
  <dimension ref="A1:M56"/>
  <sheetViews>
    <sheetView showGridLines="0" tabSelected="1" view="pageBreakPreview" zoomScaleSheetLayoutView="100" workbookViewId="0" topLeftCell="A1">
      <selection activeCell="D4" sqref="D4:H4"/>
    </sheetView>
  </sheetViews>
  <sheetFormatPr defaultColWidth="9.140625" defaultRowHeight="12.75"/>
  <cols>
    <col min="1" max="1" width="1.28515625" style="0" customWidth="1"/>
    <col min="3" max="3" width="11.00390625" style="0" customWidth="1"/>
    <col min="4" max="4" width="8.421875" style="0" customWidth="1"/>
    <col min="5" max="5" width="5.57421875" style="0" customWidth="1"/>
    <col min="6" max="6" width="16.421875" style="0" customWidth="1"/>
    <col min="7" max="7" width="6.8515625" style="0" customWidth="1"/>
    <col min="8" max="8" width="6.28125" style="0" customWidth="1"/>
    <col min="9" max="9" width="11.421875" style="0" customWidth="1"/>
    <col min="10" max="10" width="5.00390625" style="0" customWidth="1"/>
    <col min="11" max="11" width="5.8515625" style="0" customWidth="1"/>
    <col min="12" max="12" width="9.00390625" style="0" customWidth="1"/>
    <col min="13" max="13" width="1.28515625" style="0" customWidth="1"/>
  </cols>
  <sheetData>
    <row r="1" spans="1:13" ht="15.75">
      <c r="A1" s="122"/>
      <c r="B1" s="162" t="s">
        <v>253</v>
      </c>
      <c r="C1" s="179"/>
      <c r="D1" s="179"/>
      <c r="E1" s="179"/>
      <c r="F1" s="179"/>
      <c r="G1" s="179"/>
      <c r="H1" s="179"/>
      <c r="I1" s="179"/>
      <c r="J1" s="179"/>
      <c r="K1" s="179"/>
      <c r="L1" s="179"/>
      <c r="M1" s="123"/>
    </row>
    <row r="2" spans="1:13" ht="12.75">
      <c r="A2" s="87"/>
      <c r="B2" s="2"/>
      <c r="C2" s="2"/>
      <c r="D2" s="2"/>
      <c r="E2" s="2"/>
      <c r="F2" s="2"/>
      <c r="G2" s="2"/>
      <c r="H2" s="2"/>
      <c r="I2" s="2"/>
      <c r="J2" s="2"/>
      <c r="K2" s="3"/>
      <c r="L2" s="2"/>
      <c r="M2" s="119"/>
    </row>
    <row r="3" spans="1:13" ht="12.75">
      <c r="A3" s="87"/>
      <c r="B3" s="7"/>
      <c r="C3" s="7"/>
      <c r="D3" s="7"/>
      <c r="E3" s="7"/>
      <c r="F3" s="7"/>
      <c r="G3" s="7"/>
      <c r="H3" s="7"/>
      <c r="I3" s="7"/>
      <c r="J3" s="7"/>
      <c r="K3" s="7"/>
      <c r="L3" s="7"/>
      <c r="M3" s="119"/>
    </row>
    <row r="4" spans="1:13" ht="12.75">
      <c r="A4" s="87"/>
      <c r="B4" s="8" t="s">
        <v>153</v>
      </c>
      <c r="C4" s="7"/>
      <c r="D4" s="163"/>
      <c r="E4" s="163"/>
      <c r="F4" s="163"/>
      <c r="G4" s="163"/>
      <c r="H4" s="163"/>
      <c r="I4" s="7"/>
      <c r="J4" s="7"/>
      <c r="K4" s="163"/>
      <c r="L4" s="163"/>
      <c r="M4" s="119"/>
    </row>
    <row r="5" spans="1:13" ht="13.5" thickBot="1">
      <c r="A5" s="87"/>
      <c r="B5" s="26"/>
      <c r="C5" s="26"/>
      <c r="D5" s="26"/>
      <c r="E5" s="27" t="s">
        <v>154</v>
      </c>
      <c r="F5" s="26"/>
      <c r="G5" s="26"/>
      <c r="H5" s="26"/>
      <c r="I5" s="26"/>
      <c r="J5" s="26"/>
      <c r="K5" s="27" t="s">
        <v>155</v>
      </c>
      <c r="L5" s="26"/>
      <c r="M5" s="119"/>
    </row>
    <row r="6" spans="1:13" ht="13.5" thickTop="1">
      <c r="A6" s="87"/>
      <c r="B6" s="8" t="s">
        <v>156</v>
      </c>
      <c r="C6" s="7"/>
      <c r="D6" s="7"/>
      <c r="E6" s="7"/>
      <c r="F6" s="7"/>
      <c r="G6" s="7"/>
      <c r="H6" s="7"/>
      <c r="I6" s="7"/>
      <c r="J6" s="7"/>
      <c r="K6" s="7"/>
      <c r="L6" s="7"/>
      <c r="M6" s="119"/>
    </row>
    <row r="7" spans="1:13" ht="12.75">
      <c r="A7" s="87"/>
      <c r="B7" s="11" t="s">
        <v>157</v>
      </c>
      <c r="C7" s="7"/>
      <c r="D7" s="7"/>
      <c r="E7" s="7"/>
      <c r="F7" s="102" t="s">
        <v>244</v>
      </c>
      <c r="G7" s="7"/>
      <c r="H7" s="181" t="s">
        <v>243</v>
      </c>
      <c r="I7" s="182"/>
      <c r="J7" s="7"/>
      <c r="K7" s="11" t="s">
        <v>158</v>
      </c>
      <c r="L7" s="7"/>
      <c r="M7" s="119"/>
    </row>
    <row r="8" spans="1:13" ht="12.75">
      <c r="A8" s="87"/>
      <c r="B8" s="7"/>
      <c r="C8" s="7"/>
      <c r="D8" s="7"/>
      <c r="E8" s="7"/>
      <c r="F8" s="7"/>
      <c r="G8" s="7"/>
      <c r="H8" s="7"/>
      <c r="I8" s="7"/>
      <c r="J8" s="7"/>
      <c r="K8" s="7"/>
      <c r="L8" s="7"/>
      <c r="M8" s="119"/>
    </row>
    <row r="9" spans="1:13" ht="12.75">
      <c r="A9" s="87"/>
      <c r="B9" s="163"/>
      <c r="C9" s="163"/>
      <c r="D9" s="163"/>
      <c r="E9" s="8"/>
      <c r="F9" s="157"/>
      <c r="G9" s="8"/>
      <c r="H9" s="163"/>
      <c r="I9" s="163"/>
      <c r="J9" s="8"/>
      <c r="K9" s="163"/>
      <c r="L9" s="163"/>
      <c r="M9" s="119"/>
    </row>
    <row r="10" spans="1:13" ht="12.75">
      <c r="A10" s="87"/>
      <c r="B10" s="8"/>
      <c r="C10" s="8"/>
      <c r="D10" s="8"/>
      <c r="E10" s="8"/>
      <c r="F10" s="8"/>
      <c r="G10" s="8"/>
      <c r="H10" s="8"/>
      <c r="I10" s="8"/>
      <c r="J10" s="8"/>
      <c r="K10" s="8"/>
      <c r="L10" s="8"/>
      <c r="M10" s="119"/>
    </row>
    <row r="11" spans="1:13" ht="12.75">
      <c r="A11" s="87"/>
      <c r="B11" s="163"/>
      <c r="C11" s="163"/>
      <c r="D11" s="163"/>
      <c r="E11" s="8"/>
      <c r="F11" s="157"/>
      <c r="G11" s="8"/>
      <c r="H11" s="163"/>
      <c r="I11" s="163"/>
      <c r="J11" s="8"/>
      <c r="K11" s="163"/>
      <c r="L11" s="163"/>
      <c r="M11" s="119"/>
    </row>
    <row r="12" spans="1:13" ht="12.75">
      <c r="A12" s="87"/>
      <c r="B12" s="8"/>
      <c r="C12" s="8"/>
      <c r="D12" s="8"/>
      <c r="E12" s="8"/>
      <c r="F12" s="8"/>
      <c r="G12" s="8"/>
      <c r="H12" s="8"/>
      <c r="I12" s="8"/>
      <c r="J12" s="8"/>
      <c r="K12" s="8"/>
      <c r="L12" s="8"/>
      <c r="M12" s="119"/>
    </row>
    <row r="13" spans="1:13" ht="12.75">
      <c r="A13" s="87"/>
      <c r="B13" s="163"/>
      <c r="C13" s="163"/>
      <c r="D13" s="163"/>
      <c r="E13" s="8"/>
      <c r="F13" s="157"/>
      <c r="G13" s="8"/>
      <c r="H13" s="163"/>
      <c r="I13" s="163"/>
      <c r="J13" s="8"/>
      <c r="K13" s="163"/>
      <c r="L13" s="163"/>
      <c r="M13" s="119"/>
    </row>
    <row r="14" spans="1:13" ht="12.75">
      <c r="A14" s="87"/>
      <c r="B14" s="8"/>
      <c r="C14" s="8"/>
      <c r="D14" s="8"/>
      <c r="E14" s="8"/>
      <c r="F14" s="8"/>
      <c r="G14" s="8"/>
      <c r="H14" s="8"/>
      <c r="I14" s="8"/>
      <c r="J14" s="8"/>
      <c r="K14" s="8"/>
      <c r="L14" s="8"/>
      <c r="M14" s="119"/>
    </row>
    <row r="15" spans="1:13" ht="12.75">
      <c r="A15" s="87"/>
      <c r="B15" s="163"/>
      <c r="C15" s="163"/>
      <c r="D15" s="163"/>
      <c r="E15" s="8"/>
      <c r="F15" s="157"/>
      <c r="G15" s="8"/>
      <c r="H15" s="163"/>
      <c r="I15" s="163"/>
      <c r="J15" s="8"/>
      <c r="K15" s="163"/>
      <c r="L15" s="163"/>
      <c r="M15" s="119"/>
    </row>
    <row r="16" spans="1:13" ht="13.5" thickBot="1">
      <c r="A16" s="87"/>
      <c r="B16" s="26"/>
      <c r="C16" s="26"/>
      <c r="D16" s="26"/>
      <c r="E16" s="26"/>
      <c r="F16" s="26"/>
      <c r="G16" s="26"/>
      <c r="H16" s="26"/>
      <c r="I16" s="26"/>
      <c r="J16" s="26"/>
      <c r="K16" s="26"/>
      <c r="L16" s="26"/>
      <c r="M16" s="119"/>
    </row>
    <row r="17" spans="1:13" ht="13.5" thickTop="1">
      <c r="A17" s="87"/>
      <c r="B17" s="8" t="s">
        <v>159</v>
      </c>
      <c r="C17" s="7"/>
      <c r="D17" s="7"/>
      <c r="E17" s="167"/>
      <c r="F17" s="167"/>
      <c r="G17" s="8" t="s">
        <v>249</v>
      </c>
      <c r="H17" s="40"/>
      <c r="I17" s="173" t="s">
        <v>250</v>
      </c>
      <c r="J17" s="173"/>
      <c r="K17" s="168"/>
      <c r="L17" s="168"/>
      <c r="M17" s="119"/>
    </row>
    <row r="18" spans="1:13" ht="13.5" thickBot="1">
      <c r="A18" s="87"/>
      <c r="B18" s="26"/>
      <c r="C18" s="26"/>
      <c r="D18" s="26"/>
      <c r="E18" s="27" t="s">
        <v>160</v>
      </c>
      <c r="F18" s="26"/>
      <c r="G18" s="26"/>
      <c r="H18" s="36"/>
      <c r="I18" s="180" t="s">
        <v>251</v>
      </c>
      <c r="J18" s="180"/>
      <c r="K18" s="165" t="s">
        <v>248</v>
      </c>
      <c r="L18" s="166"/>
      <c r="M18" s="119"/>
    </row>
    <row r="19" spans="1:13" ht="13.5" thickTop="1">
      <c r="A19" s="87"/>
      <c r="B19" s="11" t="s">
        <v>161</v>
      </c>
      <c r="C19" s="8"/>
      <c r="D19" s="8"/>
      <c r="E19" s="8"/>
      <c r="F19" s="79"/>
      <c r="G19" s="79"/>
      <c r="H19" s="79"/>
      <c r="I19" s="79"/>
      <c r="J19" s="79"/>
      <c r="K19" s="79"/>
      <c r="L19" s="79"/>
      <c r="M19" s="119"/>
    </row>
    <row r="20" spans="1:13" ht="4.5" customHeight="1">
      <c r="A20" s="87"/>
      <c r="B20" s="152"/>
      <c r="C20" s="154"/>
      <c r="D20" s="155"/>
      <c r="E20" s="155"/>
      <c r="F20" s="155"/>
      <c r="G20" s="155"/>
      <c r="H20" s="155"/>
      <c r="I20" s="155"/>
      <c r="J20" s="155"/>
      <c r="K20" s="155"/>
      <c r="L20" s="155"/>
      <c r="M20" s="119"/>
    </row>
    <row r="21" spans="1:13" ht="12.75">
      <c r="A21" s="87"/>
      <c r="B21" s="177"/>
      <c r="C21" s="178"/>
      <c r="D21" s="178"/>
      <c r="E21" s="178"/>
      <c r="F21" s="178"/>
      <c r="G21" s="178"/>
      <c r="H21" s="178"/>
      <c r="I21" s="178"/>
      <c r="J21" s="178"/>
      <c r="K21" s="178"/>
      <c r="L21" s="178"/>
      <c r="M21" s="119"/>
    </row>
    <row r="22" spans="1:13" ht="12.75">
      <c r="A22" s="87"/>
      <c r="B22" s="178"/>
      <c r="C22" s="178"/>
      <c r="D22" s="178"/>
      <c r="E22" s="178"/>
      <c r="F22" s="178"/>
      <c r="G22" s="178"/>
      <c r="H22" s="178"/>
      <c r="I22" s="178"/>
      <c r="J22" s="178"/>
      <c r="K22" s="178"/>
      <c r="L22" s="178"/>
      <c r="M22" s="119"/>
    </row>
    <row r="23" spans="1:13" ht="12.75">
      <c r="A23" s="87"/>
      <c r="B23" s="178"/>
      <c r="C23" s="178"/>
      <c r="D23" s="178"/>
      <c r="E23" s="178"/>
      <c r="F23" s="178"/>
      <c r="G23" s="178"/>
      <c r="H23" s="178"/>
      <c r="I23" s="178"/>
      <c r="J23" s="178"/>
      <c r="K23" s="178"/>
      <c r="L23" s="178"/>
      <c r="M23" s="119"/>
    </row>
    <row r="24" spans="1:13" ht="12.75">
      <c r="A24" s="87"/>
      <c r="B24" s="178"/>
      <c r="C24" s="178"/>
      <c r="D24" s="178"/>
      <c r="E24" s="178"/>
      <c r="F24" s="178"/>
      <c r="G24" s="178"/>
      <c r="H24" s="178"/>
      <c r="I24" s="178"/>
      <c r="J24" s="178"/>
      <c r="K24" s="178"/>
      <c r="L24" s="178"/>
      <c r="M24" s="119"/>
    </row>
    <row r="25" spans="1:13" ht="12.75">
      <c r="A25" s="87"/>
      <c r="B25" s="178"/>
      <c r="C25" s="178"/>
      <c r="D25" s="178"/>
      <c r="E25" s="178"/>
      <c r="F25" s="178"/>
      <c r="G25" s="178"/>
      <c r="H25" s="178"/>
      <c r="I25" s="178"/>
      <c r="J25" s="178"/>
      <c r="K25" s="178"/>
      <c r="L25" s="178"/>
      <c r="M25" s="119"/>
    </row>
    <row r="26" spans="1:13" ht="12.75">
      <c r="A26" s="87"/>
      <c r="B26" s="178"/>
      <c r="C26" s="178"/>
      <c r="D26" s="178"/>
      <c r="E26" s="178"/>
      <c r="F26" s="178"/>
      <c r="G26" s="178"/>
      <c r="H26" s="178"/>
      <c r="I26" s="178"/>
      <c r="J26" s="178"/>
      <c r="K26" s="178"/>
      <c r="L26" s="178"/>
      <c r="M26" s="119"/>
    </row>
    <row r="27" spans="1:13" s="76" customFormat="1" ht="12.75" customHeight="1">
      <c r="A27" s="87"/>
      <c r="B27" s="178"/>
      <c r="C27" s="178"/>
      <c r="D27" s="178"/>
      <c r="E27" s="178"/>
      <c r="F27" s="178"/>
      <c r="G27" s="178"/>
      <c r="H27" s="178"/>
      <c r="I27" s="178"/>
      <c r="J27" s="178"/>
      <c r="K27" s="178"/>
      <c r="L27" s="178"/>
      <c r="M27" s="119"/>
    </row>
    <row r="28" spans="1:13" ht="4.5" customHeight="1" thickBot="1">
      <c r="A28" s="87"/>
      <c r="B28" s="26"/>
      <c r="C28" s="26"/>
      <c r="D28" s="26"/>
      <c r="E28" s="26"/>
      <c r="F28" s="26"/>
      <c r="G28" s="26"/>
      <c r="H28" s="26"/>
      <c r="I28" s="26"/>
      <c r="J28" s="26"/>
      <c r="K28" s="26"/>
      <c r="L28" s="26"/>
      <c r="M28" s="119"/>
    </row>
    <row r="29" spans="1:13" ht="19.5" customHeight="1" thickBot="1" thickTop="1">
      <c r="A29" s="124"/>
      <c r="B29" s="73" t="s">
        <v>189</v>
      </c>
      <c r="C29" s="74"/>
      <c r="D29" s="74"/>
      <c r="E29" s="73" t="s">
        <v>186</v>
      </c>
      <c r="F29" s="75" t="s">
        <v>252</v>
      </c>
      <c r="G29" s="73"/>
      <c r="H29" s="73" t="s">
        <v>187</v>
      </c>
      <c r="I29" s="73"/>
      <c r="J29" s="73"/>
      <c r="K29" s="164"/>
      <c r="L29" s="164"/>
      <c r="M29" s="125"/>
    </row>
    <row r="30" spans="1:13" ht="13.5" thickTop="1">
      <c r="A30" s="87"/>
      <c r="B30" s="8" t="s">
        <v>162</v>
      </c>
      <c r="C30" s="7"/>
      <c r="D30" s="7"/>
      <c r="E30" s="7"/>
      <c r="F30" s="7"/>
      <c r="G30" s="7"/>
      <c r="H30" s="7"/>
      <c r="I30" s="7"/>
      <c r="J30" s="7"/>
      <c r="K30" s="7"/>
      <c r="L30" s="7"/>
      <c r="M30" s="119"/>
    </row>
    <row r="31" spans="1:13" ht="4.5" customHeight="1">
      <c r="A31" s="87"/>
      <c r="B31" s="8"/>
      <c r="C31" s="7"/>
      <c r="D31" s="7"/>
      <c r="E31" s="7"/>
      <c r="F31" s="7"/>
      <c r="G31" s="7"/>
      <c r="H31" s="7"/>
      <c r="I31" s="7"/>
      <c r="J31" s="7"/>
      <c r="K31" s="7"/>
      <c r="L31" s="7"/>
      <c r="M31" s="119"/>
    </row>
    <row r="32" spans="1:13" ht="12.75">
      <c r="A32" s="87"/>
      <c r="B32" s="177"/>
      <c r="C32" s="177"/>
      <c r="D32" s="177"/>
      <c r="E32" s="177"/>
      <c r="F32" s="177"/>
      <c r="G32" s="177"/>
      <c r="H32" s="177"/>
      <c r="I32" s="177"/>
      <c r="J32" s="177"/>
      <c r="K32" s="177"/>
      <c r="L32" s="177"/>
      <c r="M32" s="119"/>
    </row>
    <row r="33" spans="1:13" ht="12.75">
      <c r="A33" s="87"/>
      <c r="B33" s="177"/>
      <c r="C33" s="177"/>
      <c r="D33" s="177"/>
      <c r="E33" s="177"/>
      <c r="F33" s="177"/>
      <c r="G33" s="177"/>
      <c r="H33" s="177"/>
      <c r="I33" s="177"/>
      <c r="J33" s="177"/>
      <c r="K33" s="177"/>
      <c r="L33" s="177"/>
      <c r="M33" s="119"/>
    </row>
    <row r="34" spans="1:13" ht="12.75">
      <c r="A34" s="87"/>
      <c r="B34" s="177"/>
      <c r="C34" s="177"/>
      <c r="D34" s="177"/>
      <c r="E34" s="177"/>
      <c r="F34" s="177"/>
      <c r="G34" s="177"/>
      <c r="H34" s="177"/>
      <c r="I34" s="177"/>
      <c r="J34" s="177"/>
      <c r="K34" s="177"/>
      <c r="L34" s="177"/>
      <c r="M34" s="119"/>
    </row>
    <row r="35" spans="1:13" s="76" customFormat="1" ht="12.75" customHeight="1">
      <c r="A35" s="87"/>
      <c r="B35" s="177"/>
      <c r="C35" s="177"/>
      <c r="D35" s="177"/>
      <c r="E35" s="177"/>
      <c r="F35" s="177"/>
      <c r="G35" s="177"/>
      <c r="H35" s="177"/>
      <c r="I35" s="177"/>
      <c r="J35" s="177"/>
      <c r="K35" s="177"/>
      <c r="L35" s="177"/>
      <c r="M35" s="119"/>
    </row>
    <row r="36" spans="1:13" ht="12.75">
      <c r="A36" s="87"/>
      <c r="B36" s="177"/>
      <c r="C36" s="177"/>
      <c r="D36" s="177"/>
      <c r="E36" s="177"/>
      <c r="F36" s="177"/>
      <c r="G36" s="177"/>
      <c r="H36" s="177"/>
      <c r="I36" s="177"/>
      <c r="J36" s="177"/>
      <c r="K36" s="177"/>
      <c r="L36" s="177"/>
      <c r="M36" s="119"/>
    </row>
    <row r="37" spans="1:13" ht="4.5" customHeight="1" thickBot="1">
      <c r="A37" s="87"/>
      <c r="B37" s="153"/>
      <c r="C37" s="28"/>
      <c r="D37" s="28"/>
      <c r="E37" s="28"/>
      <c r="F37" s="28"/>
      <c r="G37" s="28"/>
      <c r="H37" s="28"/>
      <c r="I37" s="28"/>
      <c r="J37" s="28"/>
      <c r="K37" s="28"/>
      <c r="L37" s="28"/>
      <c r="M37" s="119"/>
    </row>
    <row r="38" spans="1:13" ht="19.5" customHeight="1" thickBot="1" thickTop="1">
      <c r="A38" s="124"/>
      <c r="B38" s="73" t="s">
        <v>188</v>
      </c>
      <c r="C38" s="74"/>
      <c r="D38" s="77"/>
      <c r="E38" s="169" t="s">
        <v>163</v>
      </c>
      <c r="F38" s="169"/>
      <c r="G38" s="78" t="s">
        <v>247</v>
      </c>
      <c r="H38" s="74"/>
      <c r="I38" s="171" t="s">
        <v>164</v>
      </c>
      <c r="J38" s="171"/>
      <c r="K38" s="172"/>
      <c r="L38" s="172"/>
      <c r="M38" s="125"/>
    </row>
    <row r="39" spans="1:13" ht="13.5" thickTop="1">
      <c r="A39" s="87"/>
      <c r="B39" s="8" t="s">
        <v>165</v>
      </c>
      <c r="C39" s="8"/>
      <c r="D39" s="8"/>
      <c r="E39" s="8"/>
      <c r="F39" s="8"/>
      <c r="G39" s="20" t="s">
        <v>245</v>
      </c>
      <c r="H39" s="7"/>
      <c r="I39" s="173" t="s">
        <v>241</v>
      </c>
      <c r="J39" s="174"/>
      <c r="K39" s="7"/>
      <c r="L39" s="8" t="s">
        <v>31</v>
      </c>
      <c r="M39" s="119"/>
    </row>
    <row r="40" spans="1:13" ht="12.75">
      <c r="A40" s="87"/>
      <c r="B40" s="8"/>
      <c r="C40" s="8"/>
      <c r="D40" s="8"/>
      <c r="E40" s="8"/>
      <c r="F40" s="8"/>
      <c r="G40" s="20" t="s">
        <v>246</v>
      </c>
      <c r="H40" s="7"/>
      <c r="I40" s="175" t="s">
        <v>242</v>
      </c>
      <c r="J40" s="175"/>
      <c r="K40" s="8"/>
      <c r="L40" s="8"/>
      <c r="M40" s="119"/>
    </row>
    <row r="41" spans="1:13" ht="12.75">
      <c r="A41" s="87"/>
      <c r="B41" s="8"/>
      <c r="C41" s="8"/>
      <c r="D41" s="8"/>
      <c r="E41" s="8"/>
      <c r="F41" s="8"/>
      <c r="G41" s="8"/>
      <c r="H41" s="8"/>
      <c r="I41" s="8"/>
      <c r="J41" s="8"/>
      <c r="K41" s="8"/>
      <c r="L41" s="126"/>
      <c r="M41" s="119"/>
    </row>
    <row r="42" spans="1:13" ht="12.75">
      <c r="A42" s="87"/>
      <c r="B42" s="8" t="s">
        <v>166</v>
      </c>
      <c r="C42" s="8"/>
      <c r="D42" s="8"/>
      <c r="E42" s="8"/>
      <c r="F42" s="43">
        <f>ROUND('Part I'!J43,0)</f>
        <v>0</v>
      </c>
      <c r="G42" s="11" t="s">
        <v>167</v>
      </c>
      <c r="H42" s="8"/>
      <c r="I42" s="176">
        <f>IF(ISTEXT('Part I'!C47),'Part I'!C47,"")</f>
      </c>
      <c r="J42" s="176"/>
      <c r="K42" s="8"/>
      <c r="L42" s="68">
        <f>IF('Part I'!H47,'Part I'!H47,"")</f>
      </c>
      <c r="M42" s="119"/>
    </row>
    <row r="43" spans="1:13" ht="12.75">
      <c r="A43" s="87"/>
      <c r="B43" s="8" t="s">
        <v>144</v>
      </c>
      <c r="C43" s="8"/>
      <c r="D43" s="8"/>
      <c r="E43" s="8"/>
      <c r="F43" s="10"/>
      <c r="G43" s="8"/>
      <c r="H43" s="8"/>
      <c r="I43" s="8"/>
      <c r="J43" s="8"/>
      <c r="K43" s="8"/>
      <c r="L43" s="126"/>
      <c r="M43" s="119"/>
    </row>
    <row r="44" spans="1:13" ht="12.75">
      <c r="A44" s="87"/>
      <c r="B44" s="8"/>
      <c r="C44" s="8"/>
      <c r="D44" s="8"/>
      <c r="E44" s="8"/>
      <c r="F44" s="10"/>
      <c r="G44" s="8"/>
      <c r="H44" s="8"/>
      <c r="I44" s="8"/>
      <c r="J44" s="8"/>
      <c r="K44" s="8"/>
      <c r="L44" s="126"/>
      <c r="M44" s="119"/>
    </row>
    <row r="45" spans="1:13" ht="12.75">
      <c r="A45" s="87"/>
      <c r="B45" s="8" t="s">
        <v>168</v>
      </c>
      <c r="C45" s="8"/>
      <c r="D45" s="8"/>
      <c r="E45" s="8"/>
      <c r="F45" s="43">
        <f>ROUND('Part II'!J47,0)</f>
        <v>0</v>
      </c>
      <c r="G45" s="11" t="s">
        <v>169</v>
      </c>
      <c r="H45" s="8"/>
      <c r="I45" s="170">
        <f>IF(ISTEXT('Part II'!C51),'Part II'!C51,"")</f>
      </c>
      <c r="J45" s="170"/>
      <c r="K45" s="8"/>
      <c r="L45" s="68">
        <f>IF('Part II'!H51,'Part II'!H51,"")</f>
      </c>
      <c r="M45" s="119"/>
    </row>
    <row r="46" spans="1:13" ht="12.75">
      <c r="A46" s="87"/>
      <c r="B46" s="8"/>
      <c r="C46" s="8"/>
      <c r="D46" s="8"/>
      <c r="E46" s="8"/>
      <c r="F46" s="44"/>
      <c r="G46" s="8"/>
      <c r="H46" s="8"/>
      <c r="I46" s="8"/>
      <c r="J46" s="8"/>
      <c r="K46" s="8"/>
      <c r="L46" s="126"/>
      <c r="M46" s="119"/>
    </row>
    <row r="47" spans="1:13" ht="12.75">
      <c r="A47" s="87"/>
      <c r="B47" s="8" t="s">
        <v>170</v>
      </c>
      <c r="C47" s="8"/>
      <c r="D47" s="8"/>
      <c r="E47" s="8"/>
      <c r="F47" s="43">
        <f>ROUND('Part III'!J47,0)</f>
        <v>0</v>
      </c>
      <c r="G47" s="11" t="s">
        <v>171</v>
      </c>
      <c r="H47" s="8"/>
      <c r="I47" s="170">
        <f>IF(ISTEXT('Part III'!C51),'Part III'!C51,"")</f>
      </c>
      <c r="J47" s="170"/>
      <c r="K47" s="8"/>
      <c r="L47" s="68">
        <f>IF('Part III'!H51,'Part III'!H51,"")</f>
      </c>
      <c r="M47" s="119"/>
    </row>
    <row r="48" spans="1:13" ht="12.75">
      <c r="A48" s="87"/>
      <c r="B48" s="8"/>
      <c r="C48" s="8"/>
      <c r="D48" s="8"/>
      <c r="E48" s="8"/>
      <c r="F48" s="44"/>
      <c r="G48" s="8"/>
      <c r="H48" s="8"/>
      <c r="I48" s="8"/>
      <c r="J48" s="8"/>
      <c r="K48" s="8"/>
      <c r="L48" s="126"/>
      <c r="M48" s="119"/>
    </row>
    <row r="49" spans="1:13" ht="12.75">
      <c r="A49" s="87"/>
      <c r="B49" s="8" t="s">
        <v>172</v>
      </c>
      <c r="C49" s="8"/>
      <c r="D49" s="8"/>
      <c r="E49" s="8"/>
      <c r="F49" s="43">
        <f>ROUND('Part IV - A &amp; B'!J111+'Part IV - A &amp; B'!J64+'Part IV - A &amp; B'!J86,0)</f>
        <v>0</v>
      </c>
      <c r="G49" s="11" t="s">
        <v>173</v>
      </c>
      <c r="H49" s="8"/>
      <c r="I49" s="170">
        <f>IF(ISTEXT('Part IV - A &amp; B'!C114),'Part IV - A &amp; B'!C114,"")</f>
      </c>
      <c r="J49" s="170"/>
      <c r="K49" s="8"/>
      <c r="L49" s="68">
        <f>IF('Part IV - A &amp; B'!H114,'Part IV - A &amp; B'!H114,"")</f>
      </c>
      <c r="M49" s="119"/>
    </row>
    <row r="50" spans="1:13" ht="18" customHeight="1">
      <c r="A50" s="87"/>
      <c r="B50" s="8"/>
      <c r="C50" s="8"/>
      <c r="D50" s="8"/>
      <c r="E50" s="8"/>
      <c r="F50" s="44"/>
      <c r="G50" s="8"/>
      <c r="H50" s="8"/>
      <c r="I50" s="8"/>
      <c r="J50" s="8"/>
      <c r="K50" s="8"/>
      <c r="L50" s="8"/>
      <c r="M50" s="119"/>
    </row>
    <row r="51" spans="1:13" ht="12.75">
      <c r="A51" s="87"/>
      <c r="B51" s="11" t="s">
        <v>174</v>
      </c>
      <c r="C51" s="8"/>
      <c r="D51" s="8"/>
      <c r="E51" s="8"/>
      <c r="F51" s="43">
        <f>F42+F45+F47+F49</f>
        <v>0</v>
      </c>
      <c r="G51" s="8"/>
      <c r="H51" s="8"/>
      <c r="I51" s="8"/>
      <c r="J51" s="8"/>
      <c r="K51" s="8"/>
      <c r="L51" s="8"/>
      <c r="M51" s="119"/>
    </row>
    <row r="52" spans="1:13" ht="13.5" thickBot="1">
      <c r="A52" s="87"/>
      <c r="B52" s="28" t="s">
        <v>175</v>
      </c>
      <c r="C52" s="28"/>
      <c r="D52" s="28"/>
      <c r="E52" s="28"/>
      <c r="F52" s="28"/>
      <c r="G52" s="28"/>
      <c r="H52" s="28"/>
      <c r="I52" s="28"/>
      <c r="J52" s="28"/>
      <c r="K52" s="28"/>
      <c r="L52" s="28"/>
      <c r="M52" s="119"/>
    </row>
    <row r="53" spans="1:13" ht="13.5" thickTop="1">
      <c r="A53" s="87"/>
      <c r="B53" s="8" t="s">
        <v>176</v>
      </c>
      <c r="C53" s="8"/>
      <c r="D53" s="8"/>
      <c r="E53" s="8"/>
      <c r="F53" s="8"/>
      <c r="G53" s="8"/>
      <c r="H53" s="8"/>
      <c r="I53" s="8"/>
      <c r="J53" s="8"/>
      <c r="K53" s="8"/>
      <c r="L53" s="8"/>
      <c r="M53" s="119"/>
    </row>
    <row r="54" spans="1:13" ht="12.75">
      <c r="A54" s="87"/>
      <c r="B54" s="8" t="s">
        <v>177</v>
      </c>
      <c r="C54" s="3"/>
      <c r="D54" s="8"/>
      <c r="E54" s="3"/>
      <c r="F54" s="3"/>
      <c r="G54" s="3"/>
      <c r="H54" s="3"/>
      <c r="I54" s="3"/>
      <c r="J54" s="3"/>
      <c r="K54" s="8"/>
      <c r="L54" s="3"/>
      <c r="M54" s="119"/>
    </row>
    <row r="55" spans="1:13" ht="12.75">
      <c r="A55" s="87"/>
      <c r="B55" s="8"/>
      <c r="C55" s="11" t="s">
        <v>178</v>
      </c>
      <c r="D55" s="8"/>
      <c r="E55" s="11" t="s">
        <v>190</v>
      </c>
      <c r="F55" s="8"/>
      <c r="G55" s="8"/>
      <c r="H55" s="8"/>
      <c r="I55" s="8"/>
      <c r="J55" s="8"/>
      <c r="K55" s="8"/>
      <c r="L55" s="11" t="s">
        <v>179</v>
      </c>
      <c r="M55" s="119"/>
    </row>
    <row r="56" spans="1:13" ht="4.5" customHeight="1" thickBot="1">
      <c r="A56" s="103"/>
      <c r="B56" s="104"/>
      <c r="C56" s="104"/>
      <c r="D56" s="104"/>
      <c r="E56" s="104"/>
      <c r="F56" s="104"/>
      <c r="G56" s="104"/>
      <c r="H56" s="104"/>
      <c r="I56" s="104"/>
      <c r="J56" s="104"/>
      <c r="K56" s="104"/>
      <c r="L56" s="104"/>
      <c r="M56" s="127"/>
    </row>
  </sheetData>
  <sheetProtection password="CA2D" sheet="1" objects="1" scenarios="1" selectLockedCells="1"/>
  <mergeCells count="33">
    <mergeCell ref="B32:L36"/>
    <mergeCell ref="B21:L27"/>
    <mergeCell ref="B1:L1"/>
    <mergeCell ref="K9:L9"/>
    <mergeCell ref="K11:L11"/>
    <mergeCell ref="K13:L13"/>
    <mergeCell ref="I17:J17"/>
    <mergeCell ref="I18:J18"/>
    <mergeCell ref="H7:I7"/>
    <mergeCell ref="H9:I9"/>
    <mergeCell ref="K38:L38"/>
    <mergeCell ref="I39:J39"/>
    <mergeCell ref="I40:J40"/>
    <mergeCell ref="I42:J42"/>
    <mergeCell ref="E38:F38"/>
    <mergeCell ref="I47:J47"/>
    <mergeCell ref="I49:J49"/>
    <mergeCell ref="I38:J38"/>
    <mergeCell ref="I45:J45"/>
    <mergeCell ref="B13:D13"/>
    <mergeCell ref="B15:D15"/>
    <mergeCell ref="K29:L29"/>
    <mergeCell ref="K18:L18"/>
    <mergeCell ref="E17:F17"/>
    <mergeCell ref="K15:L15"/>
    <mergeCell ref="K17:L17"/>
    <mergeCell ref="H13:I13"/>
    <mergeCell ref="H15:I15"/>
    <mergeCell ref="K4:L4"/>
    <mergeCell ref="D4:H4"/>
    <mergeCell ref="B9:D9"/>
    <mergeCell ref="B11:D11"/>
    <mergeCell ref="H11:I11"/>
  </mergeCells>
  <printOptions horizontalCentered="1"/>
  <pageMargins left="0.5" right="0.5" top="0.5" bottom="0.5" header="0.5" footer="0.5"/>
  <pageSetup horizontalDpi="600" verticalDpi="600" orientation="portrait" r:id="rId3"/>
  <headerFooter alignWithMargins="0">
    <oddFooter>&amp;L&amp;"Times New Roman,Regular"&amp;9Delaware Department of Transportation CIP Estimate&amp;R&amp;"Times New Roman,Regular"&amp;9Last Modified: &amp;D</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K48"/>
  <sheetViews>
    <sheetView showGridLines="0" view="pageBreakPreview" zoomScaleSheetLayoutView="100" workbookViewId="0" topLeftCell="A1">
      <selection activeCell="C5" sqref="C5:D5"/>
    </sheetView>
  </sheetViews>
  <sheetFormatPr defaultColWidth="9.140625" defaultRowHeight="12.75"/>
  <cols>
    <col min="1" max="1" width="1.28515625" style="0" customWidth="1"/>
    <col min="2" max="2" width="10.57421875" style="0" customWidth="1"/>
    <col min="4" max="4" width="11.140625" style="0" customWidth="1"/>
    <col min="5" max="5" width="10.7109375" style="0" customWidth="1"/>
    <col min="6" max="6" width="10.28125" style="0" customWidth="1"/>
    <col min="8" max="8" width="11.7109375" style="0" customWidth="1"/>
    <col min="9" max="9" width="11.00390625" style="0" customWidth="1"/>
    <col min="10" max="10" width="10.57421875" style="0" customWidth="1"/>
    <col min="11" max="11" width="1.28515625" style="0" customWidth="1"/>
  </cols>
  <sheetData>
    <row r="1" spans="1:11" ht="15.75">
      <c r="A1" s="122"/>
      <c r="B1" s="162" t="s">
        <v>253</v>
      </c>
      <c r="C1" s="162"/>
      <c r="D1" s="162"/>
      <c r="E1" s="162"/>
      <c r="F1" s="162"/>
      <c r="G1" s="162"/>
      <c r="H1" s="162"/>
      <c r="I1" s="162"/>
      <c r="J1" s="162"/>
      <c r="K1" s="123"/>
    </row>
    <row r="2" spans="1:11" ht="12.75">
      <c r="A2" s="87"/>
      <c r="B2" s="7"/>
      <c r="C2" s="7"/>
      <c r="D2" s="7"/>
      <c r="E2" s="11" t="s">
        <v>0</v>
      </c>
      <c r="F2" s="7"/>
      <c r="G2" s="7"/>
      <c r="H2" s="7"/>
      <c r="I2" s="7"/>
      <c r="J2" s="7"/>
      <c r="K2" s="119"/>
    </row>
    <row r="3" spans="1:11" ht="12.75">
      <c r="A3" s="87"/>
      <c r="B3" s="2"/>
      <c r="C3" s="2"/>
      <c r="D3" s="2"/>
      <c r="E3" s="2"/>
      <c r="F3" s="2"/>
      <c r="G3" s="2"/>
      <c r="H3" s="2"/>
      <c r="I3" s="2"/>
      <c r="J3" s="3" t="s">
        <v>1</v>
      </c>
      <c r="K3" s="119"/>
    </row>
    <row r="4" spans="1:11" ht="12.75">
      <c r="A4" s="87"/>
      <c r="B4" s="7"/>
      <c r="C4" s="7"/>
      <c r="D4" s="7"/>
      <c r="E4" s="7"/>
      <c r="F4" s="7"/>
      <c r="G4" s="7"/>
      <c r="H4" s="7"/>
      <c r="I4" s="7"/>
      <c r="J4" s="7"/>
      <c r="K4" s="128"/>
    </row>
    <row r="5" spans="1:11" ht="12.75">
      <c r="A5" s="87"/>
      <c r="B5" s="8" t="s">
        <v>2</v>
      </c>
      <c r="C5" s="163"/>
      <c r="D5" s="163"/>
      <c r="E5" s="8"/>
      <c r="F5" s="8" t="s">
        <v>3</v>
      </c>
      <c r="G5" s="163"/>
      <c r="H5" s="163"/>
      <c r="I5" s="163"/>
      <c r="J5" s="163"/>
      <c r="K5" s="128"/>
    </row>
    <row r="6" spans="1:11" ht="12.75">
      <c r="A6" s="87"/>
      <c r="B6" s="8"/>
      <c r="C6" s="8"/>
      <c r="D6" s="8"/>
      <c r="E6" s="8"/>
      <c r="F6" s="8"/>
      <c r="G6" s="8"/>
      <c r="H6" s="8"/>
      <c r="I6" s="8"/>
      <c r="J6" s="8"/>
      <c r="K6" s="128"/>
    </row>
    <row r="7" spans="1:11" ht="12.75">
      <c r="A7" s="87"/>
      <c r="B7" s="185" t="s">
        <v>183</v>
      </c>
      <c r="C7" s="186"/>
      <c r="D7" s="186"/>
      <c r="E7" s="186"/>
      <c r="F7" s="186"/>
      <c r="G7" s="186"/>
      <c r="H7" s="186"/>
      <c r="I7" s="186"/>
      <c r="J7" s="186"/>
      <c r="K7" s="128"/>
    </row>
    <row r="8" spans="1:11" ht="12.75">
      <c r="A8" s="87"/>
      <c r="B8" s="181" t="s">
        <v>184</v>
      </c>
      <c r="C8" s="182"/>
      <c r="D8" s="182"/>
      <c r="E8" s="182"/>
      <c r="F8" s="182"/>
      <c r="G8" s="182"/>
      <c r="H8" s="182"/>
      <c r="I8" s="182"/>
      <c r="J8" s="182"/>
      <c r="K8" s="128"/>
    </row>
    <row r="9" spans="1:11" ht="12.75">
      <c r="A9" s="87"/>
      <c r="B9" s="8"/>
      <c r="C9" s="8"/>
      <c r="D9" s="8"/>
      <c r="E9" s="8"/>
      <c r="F9" s="8"/>
      <c r="G9" s="8"/>
      <c r="H9" s="8"/>
      <c r="I9" s="8"/>
      <c r="J9" s="8"/>
      <c r="K9" s="128"/>
    </row>
    <row r="10" spans="1:11" ht="12.75">
      <c r="A10" s="87"/>
      <c r="B10" s="38" t="s">
        <v>191</v>
      </c>
      <c r="C10" s="8"/>
      <c r="D10" s="8"/>
      <c r="E10" s="54"/>
      <c r="F10" s="8"/>
      <c r="G10" s="38" t="s">
        <v>4</v>
      </c>
      <c r="H10" s="8"/>
      <c r="I10" s="8"/>
      <c r="J10" s="43">
        <f>SUM(J12+J14+J16)</f>
        <v>0</v>
      </c>
      <c r="K10" s="128"/>
    </row>
    <row r="11" spans="1:11" ht="12.75">
      <c r="A11" s="87"/>
      <c r="B11" s="129" t="s">
        <v>192</v>
      </c>
      <c r="C11" s="8"/>
      <c r="D11" s="8"/>
      <c r="E11" s="44"/>
      <c r="F11" s="8"/>
      <c r="G11" s="7"/>
      <c r="H11" s="7"/>
      <c r="I11" s="7"/>
      <c r="J11" s="7"/>
      <c r="K11" s="128"/>
    </row>
    <row r="12" spans="1:11" ht="12.75">
      <c r="A12" s="87"/>
      <c r="B12" s="38" t="s">
        <v>5</v>
      </c>
      <c r="C12" s="8"/>
      <c r="D12" s="8"/>
      <c r="E12" s="43">
        <f>SUM(E14+E16+E18)</f>
        <v>0</v>
      </c>
      <c r="F12" s="8"/>
      <c r="G12" s="11" t="s">
        <v>6</v>
      </c>
      <c r="H12" s="8"/>
      <c r="I12" s="8"/>
      <c r="J12" s="54"/>
      <c r="K12" s="128"/>
    </row>
    <row r="13" spans="1:11" ht="12.75">
      <c r="A13" s="87"/>
      <c r="B13" s="38"/>
      <c r="C13" s="8"/>
      <c r="D13" s="8"/>
      <c r="E13" s="44"/>
      <c r="F13" s="8"/>
      <c r="G13" s="7"/>
      <c r="H13" s="7"/>
      <c r="I13" s="7"/>
      <c r="J13" s="7"/>
      <c r="K13" s="128"/>
    </row>
    <row r="14" spans="1:11" ht="12.75">
      <c r="A14" s="87"/>
      <c r="B14" s="11" t="s">
        <v>7</v>
      </c>
      <c r="C14" s="8"/>
      <c r="D14" s="7"/>
      <c r="E14" s="54"/>
      <c r="F14" s="8"/>
      <c r="G14" s="11" t="s">
        <v>8</v>
      </c>
      <c r="H14" s="8"/>
      <c r="I14" s="8"/>
      <c r="J14" s="54"/>
      <c r="K14" s="128"/>
    </row>
    <row r="15" spans="1:11" ht="12.75">
      <c r="A15" s="87"/>
      <c r="B15" s="11"/>
      <c r="C15" s="8"/>
      <c r="D15" s="7"/>
      <c r="E15" s="44"/>
      <c r="F15" s="8"/>
      <c r="G15" s="11"/>
      <c r="H15" s="8"/>
      <c r="I15" s="8"/>
      <c r="J15" s="10"/>
      <c r="K15" s="128"/>
    </row>
    <row r="16" spans="1:11" ht="12.75">
      <c r="A16" s="87"/>
      <c r="B16" s="11" t="s">
        <v>8</v>
      </c>
      <c r="C16" s="8"/>
      <c r="D16" s="7"/>
      <c r="E16" s="54"/>
      <c r="F16" s="8"/>
      <c r="G16" s="11" t="s">
        <v>9</v>
      </c>
      <c r="H16" s="8"/>
      <c r="I16" s="8"/>
      <c r="J16" s="54"/>
      <c r="K16" s="128"/>
    </row>
    <row r="17" spans="1:11" ht="12.75">
      <c r="A17" s="87"/>
      <c r="B17" s="11"/>
      <c r="C17" s="8"/>
      <c r="D17" s="7"/>
      <c r="E17" s="44"/>
      <c r="F17" s="8"/>
      <c r="G17" s="11"/>
      <c r="H17" s="8"/>
      <c r="I17" s="8"/>
      <c r="J17" s="29"/>
      <c r="K17" s="128"/>
    </row>
    <row r="18" spans="1:11" ht="12.75">
      <c r="A18" s="87"/>
      <c r="B18" s="11" t="s">
        <v>10</v>
      </c>
      <c r="C18" s="8"/>
      <c r="D18" s="7"/>
      <c r="E18" s="54"/>
      <c r="F18" s="8"/>
      <c r="G18" s="11" t="s">
        <v>11</v>
      </c>
      <c r="H18" s="8"/>
      <c r="I18" s="8"/>
      <c r="J18" s="30" t="s">
        <v>12</v>
      </c>
      <c r="K18" s="128"/>
    </row>
    <row r="19" spans="1:11" ht="12.75">
      <c r="A19" s="87"/>
      <c r="B19" s="8"/>
      <c r="C19" s="8"/>
      <c r="D19" s="8"/>
      <c r="E19" s="44"/>
      <c r="F19" s="8"/>
      <c r="G19" s="8"/>
      <c r="H19" s="8"/>
      <c r="I19" s="8"/>
      <c r="J19" s="8"/>
      <c r="K19" s="128"/>
    </row>
    <row r="20" spans="1:11" ht="12.75">
      <c r="A20" s="87"/>
      <c r="B20" s="38" t="s">
        <v>13</v>
      </c>
      <c r="C20" s="8"/>
      <c r="D20" s="8"/>
      <c r="E20" s="43">
        <f>SUM(E22+E24+E26)</f>
        <v>0</v>
      </c>
      <c r="F20" s="8"/>
      <c r="G20" s="38" t="s">
        <v>14</v>
      </c>
      <c r="H20" s="8"/>
      <c r="I20" s="8"/>
      <c r="J20" s="43">
        <f>SUM(J22)</f>
        <v>0</v>
      </c>
      <c r="K20" s="128"/>
    </row>
    <row r="21" spans="1:11" ht="12.75">
      <c r="A21" s="87"/>
      <c r="B21" s="38"/>
      <c r="C21" s="8"/>
      <c r="D21" s="8"/>
      <c r="E21" s="44"/>
      <c r="F21" s="8"/>
      <c r="G21" s="38"/>
      <c r="H21" s="8"/>
      <c r="I21" s="8"/>
      <c r="J21" s="10"/>
      <c r="K21" s="128"/>
    </row>
    <row r="22" spans="1:11" ht="12.75">
      <c r="A22" s="87"/>
      <c r="B22" s="11" t="s">
        <v>15</v>
      </c>
      <c r="C22" s="8"/>
      <c r="D22" s="8"/>
      <c r="E22" s="54"/>
      <c r="F22" s="8"/>
      <c r="G22" s="11" t="s">
        <v>16</v>
      </c>
      <c r="H22" s="8"/>
      <c r="I22" s="8"/>
      <c r="J22" s="54"/>
      <c r="K22" s="128"/>
    </row>
    <row r="23" spans="1:11" ht="12.75">
      <c r="A23" s="87"/>
      <c r="B23" s="11"/>
      <c r="C23" s="8"/>
      <c r="D23" s="8"/>
      <c r="E23" s="44"/>
      <c r="F23" s="8"/>
      <c r="G23" s="11"/>
      <c r="H23" s="8"/>
      <c r="I23" s="8"/>
      <c r="J23" s="10"/>
      <c r="K23" s="128"/>
    </row>
    <row r="24" spans="1:11" ht="12.75">
      <c r="A24" s="87"/>
      <c r="B24" s="11" t="s">
        <v>17</v>
      </c>
      <c r="C24" s="8"/>
      <c r="D24" s="8"/>
      <c r="E24" s="54"/>
      <c r="F24" s="8"/>
      <c r="G24" s="11" t="s">
        <v>18</v>
      </c>
      <c r="H24" s="8"/>
      <c r="I24" s="8"/>
      <c r="J24" s="30" t="s">
        <v>12</v>
      </c>
      <c r="K24" s="128"/>
    </row>
    <row r="25" spans="1:11" ht="12.75">
      <c r="A25" s="87"/>
      <c r="B25" s="11"/>
      <c r="C25" s="8"/>
      <c r="D25" s="8"/>
      <c r="E25" s="44"/>
      <c r="F25" s="8"/>
      <c r="G25" s="11"/>
      <c r="H25" s="8"/>
      <c r="I25" s="8"/>
      <c r="J25" s="11"/>
      <c r="K25" s="128"/>
    </row>
    <row r="26" spans="1:11" ht="12.75">
      <c r="A26" s="87"/>
      <c r="B26" s="11" t="s">
        <v>19</v>
      </c>
      <c r="C26" s="8"/>
      <c r="D26" s="8"/>
      <c r="E26" s="54"/>
      <c r="F26" s="8"/>
      <c r="G26" s="38" t="s">
        <v>20</v>
      </c>
      <c r="H26" s="8"/>
      <c r="I26" s="8"/>
      <c r="J26" s="43">
        <f>SUM(J28+J30)</f>
        <v>0</v>
      </c>
      <c r="K26" s="128"/>
    </row>
    <row r="27" spans="1:11" ht="12.75">
      <c r="A27" s="87"/>
      <c r="B27" s="8"/>
      <c r="C27" s="8"/>
      <c r="D27" s="8"/>
      <c r="E27" s="44"/>
      <c r="F27" s="8"/>
      <c r="G27" s="38"/>
      <c r="H27" s="8"/>
      <c r="I27" s="8"/>
      <c r="J27" s="10"/>
      <c r="K27" s="128"/>
    </row>
    <row r="28" spans="1:11" ht="12.75">
      <c r="A28" s="87"/>
      <c r="B28" s="38" t="s">
        <v>21</v>
      </c>
      <c r="C28" s="8"/>
      <c r="D28" s="8"/>
      <c r="E28" s="43">
        <f>SUM(E30+E32+E34)</f>
        <v>0</v>
      </c>
      <c r="F28" s="8"/>
      <c r="G28" s="130" t="s">
        <v>22</v>
      </c>
      <c r="H28" s="53"/>
      <c r="I28" s="8"/>
      <c r="J28" s="54"/>
      <c r="K28" s="128"/>
    </row>
    <row r="29" spans="1:11" ht="12.75">
      <c r="A29" s="87"/>
      <c r="B29" s="38"/>
      <c r="C29" s="8"/>
      <c r="D29" s="8"/>
      <c r="E29" s="44"/>
      <c r="F29" s="8"/>
      <c r="G29" s="130"/>
      <c r="H29" s="8"/>
      <c r="I29" s="8"/>
      <c r="J29" s="10"/>
      <c r="K29" s="128"/>
    </row>
    <row r="30" spans="1:11" ht="12.75">
      <c r="A30" s="87"/>
      <c r="B30" s="11" t="s">
        <v>23</v>
      </c>
      <c r="C30" s="8"/>
      <c r="D30" s="8"/>
      <c r="E30" s="54"/>
      <c r="F30" s="8"/>
      <c r="G30" s="130" t="s">
        <v>24</v>
      </c>
      <c r="H30" s="53"/>
      <c r="I30" s="8"/>
      <c r="J30" s="54"/>
      <c r="K30" s="128"/>
    </row>
    <row r="31" spans="1:11" ht="12.75">
      <c r="A31" s="87"/>
      <c r="B31" s="11"/>
      <c r="C31" s="8"/>
      <c r="D31" s="8"/>
      <c r="E31" s="44"/>
      <c r="F31" s="8"/>
      <c r="G31" s="7"/>
      <c r="H31" s="7"/>
      <c r="I31" s="7"/>
      <c r="J31" s="7"/>
      <c r="K31" s="128"/>
    </row>
    <row r="32" spans="1:11" ht="12.75">
      <c r="A32" s="87"/>
      <c r="B32" s="11" t="s">
        <v>8</v>
      </c>
      <c r="C32" s="8"/>
      <c r="D32" s="8"/>
      <c r="E32" s="54"/>
      <c r="F32" s="8"/>
      <c r="G32" s="7"/>
      <c r="H32" s="7"/>
      <c r="I32" s="7"/>
      <c r="J32" s="7"/>
      <c r="K32" s="128"/>
    </row>
    <row r="33" spans="1:11" ht="12.75">
      <c r="A33" s="87"/>
      <c r="B33" s="11"/>
      <c r="C33" s="8"/>
      <c r="D33" s="8"/>
      <c r="E33" s="44"/>
      <c r="F33" s="8"/>
      <c r="G33" s="130"/>
      <c r="H33" s="8"/>
      <c r="I33" s="8"/>
      <c r="J33" s="10"/>
      <c r="K33" s="128"/>
    </row>
    <row r="34" spans="1:11" ht="12.75">
      <c r="A34" s="87"/>
      <c r="B34" s="11" t="s">
        <v>25</v>
      </c>
      <c r="C34" s="8"/>
      <c r="D34" s="8"/>
      <c r="E34" s="54"/>
      <c r="F34" s="8"/>
      <c r="G34" s="8"/>
      <c r="H34" s="8"/>
      <c r="I34" s="8"/>
      <c r="J34" s="8"/>
      <c r="K34" s="128"/>
    </row>
    <row r="35" spans="1:11" ht="12.75">
      <c r="A35" s="87"/>
      <c r="B35" s="8"/>
      <c r="C35" s="8"/>
      <c r="D35" s="8"/>
      <c r="E35" s="131">
        <v>34565</v>
      </c>
      <c r="F35" s="8"/>
      <c r="G35" s="8"/>
      <c r="H35" s="8"/>
      <c r="I35" s="8"/>
      <c r="J35" s="19">
        <f>SUM(J10:J34)</f>
        <v>0</v>
      </c>
      <c r="K35" s="128"/>
    </row>
    <row r="36" spans="1:11" ht="12.75">
      <c r="A36" s="87"/>
      <c r="B36" s="8"/>
      <c r="C36" s="8"/>
      <c r="D36" s="8"/>
      <c r="E36" s="8"/>
      <c r="F36" s="8"/>
      <c r="G36" s="8"/>
      <c r="H36" s="8"/>
      <c r="I36" s="8"/>
      <c r="J36" s="8"/>
      <c r="K36" s="128"/>
    </row>
    <row r="37" spans="1:11" ht="12.75">
      <c r="A37" s="87"/>
      <c r="B37" s="7"/>
      <c r="C37" s="7"/>
      <c r="D37" s="7"/>
      <c r="E37" s="7"/>
      <c r="F37" s="7"/>
      <c r="G37" s="7"/>
      <c r="H37" s="7"/>
      <c r="I37" s="7"/>
      <c r="J37" s="7"/>
      <c r="K37" s="119"/>
    </row>
    <row r="38" spans="1:11" ht="12.75">
      <c r="A38" s="87"/>
      <c r="B38" s="24" t="s">
        <v>235</v>
      </c>
      <c r="C38" s="8"/>
      <c r="D38" s="8"/>
      <c r="E38" s="8"/>
      <c r="F38" s="8"/>
      <c r="G38" s="8"/>
      <c r="H38" s="8"/>
      <c r="I38" s="8"/>
      <c r="J38" s="47">
        <f>ROUNDUP(SUM(E10+E12+E20+E28+J10+J20+J26),-3)</f>
        <v>0</v>
      </c>
      <c r="K38" s="128"/>
    </row>
    <row r="39" spans="1:11" ht="12.75">
      <c r="A39" s="87"/>
      <c r="B39" s="8"/>
      <c r="C39" s="8"/>
      <c r="D39" s="8"/>
      <c r="E39" s="8"/>
      <c r="F39" s="8"/>
      <c r="G39" s="8"/>
      <c r="H39" s="8"/>
      <c r="I39" s="8"/>
      <c r="J39" s="132"/>
      <c r="K39" s="128"/>
    </row>
    <row r="40" spans="1:11" ht="12.75">
      <c r="A40" s="87"/>
      <c r="B40" s="24" t="s">
        <v>26</v>
      </c>
      <c r="C40" s="8"/>
      <c r="D40" s="8"/>
      <c r="E40" s="8"/>
      <c r="F40" s="8"/>
      <c r="G40" s="8"/>
      <c r="H40" s="8"/>
      <c r="I40" s="133"/>
      <c r="J40" s="48">
        <f>J38*I40</f>
        <v>0</v>
      </c>
      <c r="K40" s="128"/>
    </row>
    <row r="41" spans="1:11" ht="12.75">
      <c r="A41" s="87"/>
      <c r="B41" s="8" t="s">
        <v>27</v>
      </c>
      <c r="C41" s="8"/>
      <c r="D41" s="8"/>
      <c r="E41" s="8"/>
      <c r="F41" s="8"/>
      <c r="G41" s="8"/>
      <c r="H41" s="8"/>
      <c r="I41" s="102" t="s">
        <v>141</v>
      </c>
      <c r="J41" s="134"/>
      <c r="K41" s="128"/>
    </row>
    <row r="42" spans="1:11" ht="12.75">
      <c r="A42" s="87"/>
      <c r="B42" s="8"/>
      <c r="C42" s="8"/>
      <c r="D42" s="8"/>
      <c r="E42" s="8"/>
      <c r="F42" s="8"/>
      <c r="G42" s="8"/>
      <c r="H42" s="8"/>
      <c r="I42" s="8"/>
      <c r="J42" s="132"/>
      <c r="K42" s="128"/>
    </row>
    <row r="43" spans="1:11" ht="12.75">
      <c r="A43" s="87"/>
      <c r="B43" s="24" t="s">
        <v>28</v>
      </c>
      <c r="C43" s="8"/>
      <c r="D43" s="8"/>
      <c r="E43" s="8"/>
      <c r="F43" s="8"/>
      <c r="G43" s="8"/>
      <c r="H43" s="8"/>
      <c r="I43" s="8"/>
      <c r="J43" s="48">
        <f>J38+J40</f>
        <v>0</v>
      </c>
      <c r="K43" s="128"/>
    </row>
    <row r="44" spans="1:11" ht="12.75">
      <c r="A44" s="87"/>
      <c r="B44" s="8" t="s">
        <v>29</v>
      </c>
      <c r="C44" s="8"/>
      <c r="D44" s="8"/>
      <c r="E44" s="8"/>
      <c r="F44" s="8"/>
      <c r="G44" s="8"/>
      <c r="H44" s="8"/>
      <c r="I44" s="8"/>
      <c r="J44" s="8"/>
      <c r="K44" s="128"/>
    </row>
    <row r="45" spans="1:11" ht="12.75">
      <c r="A45" s="87"/>
      <c r="B45" s="8"/>
      <c r="C45" s="8"/>
      <c r="D45" s="8"/>
      <c r="E45" s="8"/>
      <c r="F45" s="8"/>
      <c r="G45" s="8"/>
      <c r="H45" s="8"/>
      <c r="I45" s="8"/>
      <c r="J45" s="8"/>
      <c r="K45" s="128"/>
    </row>
    <row r="46" spans="1:11" ht="12.75">
      <c r="A46" s="87"/>
      <c r="B46" s="8"/>
      <c r="C46" s="8"/>
      <c r="D46" s="8"/>
      <c r="E46" s="8"/>
      <c r="F46" s="8"/>
      <c r="G46" s="8"/>
      <c r="H46" s="8"/>
      <c r="I46" s="8"/>
      <c r="J46" s="8"/>
      <c r="K46" s="128"/>
    </row>
    <row r="47" spans="1:11" ht="12.75">
      <c r="A47" s="87"/>
      <c r="B47" s="11" t="s">
        <v>30</v>
      </c>
      <c r="C47" s="183"/>
      <c r="D47" s="183"/>
      <c r="E47" s="183"/>
      <c r="F47" s="8"/>
      <c r="G47" s="25" t="s">
        <v>31</v>
      </c>
      <c r="H47" s="184"/>
      <c r="I47" s="184"/>
      <c r="J47" s="8"/>
      <c r="K47" s="128"/>
    </row>
    <row r="48" spans="1:11" ht="13.5" thickBot="1">
      <c r="A48" s="103"/>
      <c r="B48" s="104"/>
      <c r="C48" s="104"/>
      <c r="D48" s="104"/>
      <c r="E48" s="104"/>
      <c r="F48" s="104"/>
      <c r="G48" s="104"/>
      <c r="H48" s="104"/>
      <c r="I48" s="104"/>
      <c r="J48" s="104"/>
      <c r="K48" s="127"/>
    </row>
  </sheetData>
  <sheetProtection password="CA2D" sheet="1" objects="1" scenarios="1" selectLockedCells="1"/>
  <mergeCells count="7">
    <mergeCell ref="C47:E47"/>
    <mergeCell ref="H47:I47"/>
    <mergeCell ref="B1:J1"/>
    <mergeCell ref="B7:J7"/>
    <mergeCell ref="B8:J8"/>
    <mergeCell ref="C5:D5"/>
    <mergeCell ref="G5:J5"/>
  </mergeCells>
  <printOptions horizontalCentered="1"/>
  <pageMargins left="0.5" right="0.5" top="0.5" bottom="0.5" header="0.5" footer="0.5"/>
  <pageSetup horizontalDpi="600" verticalDpi="600" orientation="portrait" r:id="rId3"/>
  <headerFooter alignWithMargins="0">
    <oddFooter>&amp;L&amp;"Times New Roman,Regular"&amp;9Delaware Department of Transportation CIP Estimate&amp;R&amp;"Times New Roman,Regular"&amp;9Last Modified: &amp;D</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2"/>
  <dimension ref="A1:K52"/>
  <sheetViews>
    <sheetView showGridLines="0" view="pageBreakPreview" zoomScaleSheetLayoutView="100" workbookViewId="0" topLeftCell="A1">
      <selection activeCell="E11" sqref="E11"/>
    </sheetView>
  </sheetViews>
  <sheetFormatPr defaultColWidth="9.140625" defaultRowHeight="12.75"/>
  <cols>
    <col min="1" max="1" width="1.28515625" style="0" customWidth="1"/>
    <col min="2" max="2" width="10.57421875" style="0" customWidth="1"/>
    <col min="4" max="4" width="11.421875" style="0" customWidth="1"/>
    <col min="5" max="5" width="10.00390625" style="0" customWidth="1"/>
    <col min="6" max="6" width="10.28125" style="0" customWidth="1"/>
    <col min="8" max="8" width="12.8515625" style="0" customWidth="1"/>
    <col min="9" max="9" width="11.421875" style="0" customWidth="1"/>
    <col min="10" max="10" width="9.8515625" style="0" customWidth="1"/>
    <col min="11" max="11" width="1.28515625" style="0" customWidth="1"/>
  </cols>
  <sheetData>
    <row r="1" spans="1:11" ht="15.75">
      <c r="A1" s="122"/>
      <c r="B1" s="162" t="s">
        <v>253</v>
      </c>
      <c r="C1" s="162"/>
      <c r="D1" s="162"/>
      <c r="E1" s="162"/>
      <c r="F1" s="162"/>
      <c r="G1" s="162"/>
      <c r="H1" s="162"/>
      <c r="I1" s="162"/>
      <c r="J1" s="162"/>
      <c r="K1" s="123"/>
    </row>
    <row r="2" spans="1:11" ht="12.75">
      <c r="A2" s="87"/>
      <c r="B2" s="7"/>
      <c r="C2" s="7"/>
      <c r="D2" s="7"/>
      <c r="E2" s="11" t="s">
        <v>0</v>
      </c>
      <c r="F2" s="7"/>
      <c r="G2" s="7"/>
      <c r="H2" s="7"/>
      <c r="I2" s="7"/>
      <c r="J2" s="7"/>
      <c r="K2" s="119"/>
    </row>
    <row r="3" spans="1:11" ht="12.75">
      <c r="A3" s="87"/>
      <c r="B3" s="2"/>
      <c r="C3" s="2"/>
      <c r="D3" s="2"/>
      <c r="E3" s="2"/>
      <c r="F3" s="2"/>
      <c r="G3" s="2"/>
      <c r="H3" s="2"/>
      <c r="I3" s="2"/>
      <c r="J3" s="9" t="s">
        <v>32</v>
      </c>
      <c r="K3" s="119"/>
    </row>
    <row r="4" spans="1:11" ht="12.75">
      <c r="A4" s="87"/>
      <c r="B4" s="7"/>
      <c r="C4" s="7"/>
      <c r="D4" s="7"/>
      <c r="E4" s="7"/>
      <c r="F4" s="7"/>
      <c r="G4" s="7"/>
      <c r="H4" s="7"/>
      <c r="I4" s="7"/>
      <c r="J4" s="7"/>
      <c r="K4" s="119"/>
    </row>
    <row r="5" spans="1:11" ht="12.75">
      <c r="A5" s="87"/>
      <c r="B5" s="8" t="s">
        <v>2</v>
      </c>
      <c r="C5" s="59">
        <f>IF(ISTEXT('Part I'!C5),'Part I'!C5,"")</f>
      </c>
      <c r="D5" s="3"/>
      <c r="E5" s="8"/>
      <c r="F5" s="8" t="s">
        <v>3</v>
      </c>
      <c r="G5" s="59">
        <f>IF(ISTEXT('Part I'!G5),'Part I'!G5,"")</f>
      </c>
      <c r="H5" s="3"/>
      <c r="I5" s="3"/>
      <c r="J5" s="3"/>
      <c r="K5" s="119"/>
    </row>
    <row r="6" spans="1:11" ht="12.75">
      <c r="A6" s="87"/>
      <c r="B6" s="8"/>
      <c r="C6" s="8"/>
      <c r="D6" s="8"/>
      <c r="E6" s="8"/>
      <c r="F6" s="8"/>
      <c r="G6" s="8"/>
      <c r="H6" s="8"/>
      <c r="I6" s="8"/>
      <c r="J6" s="8"/>
      <c r="K6" s="119"/>
    </row>
    <row r="7" spans="1:11" ht="12.75">
      <c r="A7" s="87"/>
      <c r="B7" s="99" t="s">
        <v>33</v>
      </c>
      <c r="C7" s="8"/>
      <c r="D7" s="8"/>
      <c r="E7" s="8"/>
      <c r="F7" s="8"/>
      <c r="G7" s="8"/>
      <c r="H7" s="8"/>
      <c r="I7" s="8"/>
      <c r="J7" s="8"/>
      <c r="K7" s="119"/>
    </row>
    <row r="8" spans="1:11" ht="12.75">
      <c r="A8" s="87"/>
      <c r="B8" s="11"/>
      <c r="C8" s="8"/>
      <c r="D8" s="8"/>
      <c r="E8" s="8"/>
      <c r="F8" s="8"/>
      <c r="G8" s="8"/>
      <c r="H8" s="8"/>
      <c r="I8" s="8"/>
      <c r="J8" s="8"/>
      <c r="K8" s="119"/>
    </row>
    <row r="9" spans="1:11" ht="12.75">
      <c r="A9" s="87"/>
      <c r="B9" s="99" t="s">
        <v>34</v>
      </c>
      <c r="C9" s="8"/>
      <c r="D9" s="8"/>
      <c r="E9" s="43">
        <f>SUM(E11+E12)</f>
        <v>0</v>
      </c>
      <c r="F9" s="8"/>
      <c r="G9" s="39" t="s">
        <v>35</v>
      </c>
      <c r="H9" s="8"/>
      <c r="I9" s="8"/>
      <c r="J9" s="43">
        <f>SUM(J10:J12)</f>
        <v>0</v>
      </c>
      <c r="K9" s="119"/>
    </row>
    <row r="10" spans="1:11" ht="12.75">
      <c r="A10" s="87"/>
      <c r="B10" s="8"/>
      <c r="C10" s="8"/>
      <c r="D10" s="8"/>
      <c r="E10" s="44"/>
      <c r="F10" s="8"/>
      <c r="G10" s="11" t="s">
        <v>37</v>
      </c>
      <c r="H10" s="8"/>
      <c r="I10" s="8"/>
      <c r="J10" s="54"/>
      <c r="K10" s="119"/>
    </row>
    <row r="11" spans="1:11" ht="12.75">
      <c r="A11" s="87"/>
      <c r="B11" s="39" t="s">
        <v>36</v>
      </c>
      <c r="C11" s="8"/>
      <c r="D11" s="8"/>
      <c r="E11" s="54"/>
      <c r="F11" s="8"/>
      <c r="G11" s="11" t="s">
        <v>39</v>
      </c>
      <c r="H11" s="8"/>
      <c r="I11" s="8"/>
      <c r="J11" s="54"/>
      <c r="K11" s="119"/>
    </row>
    <row r="12" spans="1:11" ht="12.75">
      <c r="A12" s="87"/>
      <c r="B12" s="11" t="s">
        <v>38</v>
      </c>
      <c r="C12" s="8"/>
      <c r="D12" s="7"/>
      <c r="E12" s="54"/>
      <c r="F12" s="8"/>
      <c r="G12" s="11" t="s">
        <v>40</v>
      </c>
      <c r="H12" s="8"/>
      <c r="I12" s="8"/>
      <c r="J12" s="54"/>
      <c r="K12" s="119"/>
    </row>
    <row r="13" spans="1:11" ht="12.75">
      <c r="A13" s="87"/>
      <c r="B13" s="11"/>
      <c r="C13" s="8"/>
      <c r="D13" s="7"/>
      <c r="E13" s="44"/>
      <c r="F13" s="8"/>
      <c r="G13" s="7"/>
      <c r="H13" s="8"/>
      <c r="I13" s="8"/>
      <c r="J13" s="135"/>
      <c r="K13" s="119"/>
    </row>
    <row r="14" spans="1:11" ht="12.75">
      <c r="A14" s="87"/>
      <c r="B14" s="99" t="s">
        <v>41</v>
      </c>
      <c r="C14" s="8"/>
      <c r="D14" s="8"/>
      <c r="E14" s="43">
        <f>SUM(E16+E20+E24+E28+E34+E36+E38+J9+J14)</f>
        <v>0</v>
      </c>
      <c r="F14" s="8"/>
      <c r="G14" s="11" t="s">
        <v>42</v>
      </c>
      <c r="H14" s="8"/>
      <c r="I14" s="8"/>
      <c r="J14" s="43">
        <f>SUM(J15+J16)</f>
        <v>0</v>
      </c>
      <c r="K14" s="119"/>
    </row>
    <row r="15" spans="1:11" ht="12.75">
      <c r="A15" s="87"/>
      <c r="B15" s="39"/>
      <c r="C15" s="8"/>
      <c r="D15" s="8"/>
      <c r="E15" s="44"/>
      <c r="F15" s="8"/>
      <c r="G15" s="25" t="s">
        <v>45</v>
      </c>
      <c r="H15" s="53"/>
      <c r="I15" s="8"/>
      <c r="J15" s="54"/>
      <c r="K15" s="119"/>
    </row>
    <row r="16" spans="1:11" ht="12.75">
      <c r="A16" s="87"/>
      <c r="B16" s="11" t="s">
        <v>43</v>
      </c>
      <c r="C16" s="8"/>
      <c r="D16" s="8"/>
      <c r="E16" s="43">
        <f>SUM(E17:E18)</f>
        <v>0</v>
      </c>
      <c r="F16" s="8"/>
      <c r="G16" s="25" t="s">
        <v>46</v>
      </c>
      <c r="H16" s="53"/>
      <c r="I16" s="8"/>
      <c r="J16" s="54"/>
      <c r="K16" s="119"/>
    </row>
    <row r="17" spans="1:11" ht="12.75">
      <c r="A17" s="87"/>
      <c r="B17" s="11" t="s">
        <v>44</v>
      </c>
      <c r="C17" s="8"/>
      <c r="D17" s="8"/>
      <c r="E17" s="54"/>
      <c r="F17" s="8"/>
      <c r="G17" s="38"/>
      <c r="H17" s="8"/>
      <c r="I17" s="8"/>
      <c r="J17" s="44"/>
      <c r="K17" s="119"/>
    </row>
    <row r="18" spans="1:11" ht="12.75">
      <c r="A18" s="87"/>
      <c r="B18" s="39" t="s">
        <v>39</v>
      </c>
      <c r="C18" s="8"/>
      <c r="D18" s="8"/>
      <c r="E18" s="54"/>
      <c r="F18" s="8"/>
      <c r="G18" s="23" t="s">
        <v>48</v>
      </c>
      <c r="H18" s="8"/>
      <c r="I18" s="8"/>
      <c r="J18" s="43">
        <f>SUM(J21:J28)</f>
        <v>0</v>
      </c>
      <c r="K18" s="119"/>
    </row>
    <row r="19" spans="1:11" ht="12.75">
      <c r="A19" s="87"/>
      <c r="B19" s="38"/>
      <c r="C19" s="8"/>
      <c r="D19" s="8"/>
      <c r="E19" s="44"/>
      <c r="F19" s="8"/>
      <c r="G19" s="20" t="s">
        <v>49</v>
      </c>
      <c r="H19" s="8"/>
      <c r="I19" s="8"/>
      <c r="J19" s="44"/>
      <c r="K19" s="119"/>
    </row>
    <row r="20" spans="1:11" ht="12.75">
      <c r="A20" s="87"/>
      <c r="B20" s="16" t="s">
        <v>47</v>
      </c>
      <c r="C20" s="8"/>
      <c r="D20" s="8"/>
      <c r="E20" s="43">
        <f>SUM(E21+E22)</f>
        <v>0</v>
      </c>
      <c r="F20" s="8"/>
      <c r="G20" s="11"/>
      <c r="H20" s="8"/>
      <c r="I20" s="8"/>
      <c r="J20" s="45"/>
      <c r="K20" s="119"/>
    </row>
    <row r="21" spans="1:11" ht="12.75">
      <c r="A21" s="87"/>
      <c r="B21" s="136" t="s">
        <v>44</v>
      </c>
      <c r="C21" s="8"/>
      <c r="D21" s="8"/>
      <c r="E21" s="54"/>
      <c r="F21" s="8"/>
      <c r="G21" s="11" t="s">
        <v>50</v>
      </c>
      <c r="H21" s="8"/>
      <c r="I21" s="8"/>
      <c r="J21" s="55"/>
      <c r="K21" s="119"/>
    </row>
    <row r="22" spans="1:11" ht="12.75">
      <c r="A22" s="87"/>
      <c r="B22" s="8" t="s">
        <v>39</v>
      </c>
      <c r="C22" s="8"/>
      <c r="D22" s="8"/>
      <c r="E22" s="54"/>
      <c r="F22" s="8"/>
      <c r="G22" s="11" t="s">
        <v>52</v>
      </c>
      <c r="H22" s="8"/>
      <c r="I22" s="8"/>
      <c r="J22" s="55"/>
      <c r="K22" s="119"/>
    </row>
    <row r="23" spans="1:11" ht="12.75">
      <c r="A23" s="87"/>
      <c r="B23" s="7"/>
      <c r="C23" s="7"/>
      <c r="D23" s="7"/>
      <c r="E23" s="135"/>
      <c r="F23" s="8"/>
      <c r="G23" s="11" t="s">
        <v>53</v>
      </c>
      <c r="H23" s="8"/>
      <c r="I23" s="8"/>
      <c r="J23" s="56"/>
      <c r="K23" s="119"/>
    </row>
    <row r="24" spans="1:11" ht="12.75">
      <c r="A24" s="87"/>
      <c r="B24" s="11" t="s">
        <v>51</v>
      </c>
      <c r="C24" s="8"/>
      <c r="D24" s="8"/>
      <c r="E24" s="43">
        <f>SUM(E25+E26)</f>
        <v>0</v>
      </c>
      <c r="F24" s="8"/>
      <c r="G24" s="11" t="s">
        <v>54</v>
      </c>
      <c r="H24" s="8"/>
      <c r="I24" s="8"/>
      <c r="J24" s="54"/>
      <c r="K24" s="119"/>
    </row>
    <row r="25" spans="1:11" ht="12.75">
      <c r="A25" s="87"/>
      <c r="B25" s="39" t="s">
        <v>44</v>
      </c>
      <c r="C25" s="8"/>
      <c r="D25" s="8"/>
      <c r="E25" s="54"/>
      <c r="F25" s="8"/>
      <c r="G25" s="11" t="s">
        <v>55</v>
      </c>
      <c r="H25" s="8"/>
      <c r="I25" s="8"/>
      <c r="J25" s="54"/>
      <c r="K25" s="119"/>
    </row>
    <row r="26" spans="1:11" ht="12.75">
      <c r="A26" s="87"/>
      <c r="B26" s="11" t="s">
        <v>39</v>
      </c>
      <c r="C26" s="8"/>
      <c r="D26" s="8"/>
      <c r="E26" s="54"/>
      <c r="F26" s="8"/>
      <c r="G26" s="39" t="s">
        <v>57</v>
      </c>
      <c r="H26" s="8"/>
      <c r="I26" s="8"/>
      <c r="J26" s="44"/>
      <c r="K26" s="119"/>
    </row>
    <row r="27" spans="1:11" ht="12.75">
      <c r="A27" s="87"/>
      <c r="B27" s="7"/>
      <c r="C27" s="7"/>
      <c r="D27" s="7"/>
      <c r="E27" s="135"/>
      <c r="F27" s="8"/>
      <c r="G27" s="130" t="s">
        <v>58</v>
      </c>
      <c r="H27" s="53"/>
      <c r="I27" s="8"/>
      <c r="J27" s="54"/>
      <c r="K27" s="119"/>
    </row>
    <row r="28" spans="1:11" ht="12.75">
      <c r="A28" s="87"/>
      <c r="B28" s="20" t="s">
        <v>56</v>
      </c>
      <c r="C28" s="8"/>
      <c r="D28" s="8"/>
      <c r="E28" s="43">
        <f>SUM(E29:E32)</f>
        <v>0</v>
      </c>
      <c r="F28" s="8"/>
      <c r="G28" s="130" t="s">
        <v>46</v>
      </c>
      <c r="H28" s="67"/>
      <c r="I28" s="8"/>
      <c r="J28" s="54"/>
      <c r="K28" s="119"/>
    </row>
    <row r="29" spans="1:11" ht="12.75">
      <c r="A29" s="87"/>
      <c r="B29" s="20" t="s">
        <v>44</v>
      </c>
      <c r="C29" s="8"/>
      <c r="D29" s="8"/>
      <c r="E29" s="54"/>
      <c r="F29" s="8"/>
      <c r="G29" s="130"/>
      <c r="H29" s="8"/>
      <c r="I29" s="8"/>
      <c r="J29" s="19"/>
      <c r="K29" s="119"/>
    </row>
    <row r="30" spans="1:11" ht="12.75">
      <c r="A30" s="87"/>
      <c r="B30" s="20" t="s">
        <v>39</v>
      </c>
      <c r="C30" s="8"/>
      <c r="D30" s="8"/>
      <c r="E30" s="54"/>
      <c r="F30" s="8"/>
      <c r="G30" s="8" t="s">
        <v>61</v>
      </c>
      <c r="H30" s="7"/>
      <c r="I30" s="8"/>
      <c r="J30" s="7"/>
      <c r="K30" s="119"/>
    </row>
    <row r="31" spans="1:11" ht="12.75">
      <c r="A31" s="87"/>
      <c r="B31" s="20" t="s">
        <v>59</v>
      </c>
      <c r="C31" s="8"/>
      <c r="D31" s="8"/>
      <c r="E31" s="54"/>
      <c r="F31" s="8"/>
      <c r="G31" s="8" t="s">
        <v>30</v>
      </c>
      <c r="H31" s="57"/>
      <c r="I31" s="70" t="s">
        <v>31</v>
      </c>
      <c r="J31" s="71"/>
      <c r="K31" s="119"/>
    </row>
    <row r="32" spans="1:11" ht="12.75">
      <c r="A32" s="87"/>
      <c r="B32" s="8" t="s">
        <v>60</v>
      </c>
      <c r="C32" s="8"/>
      <c r="D32" s="8"/>
      <c r="E32" s="54"/>
      <c r="F32" s="8"/>
      <c r="G32" s="7"/>
      <c r="H32" s="8"/>
      <c r="I32" s="8"/>
      <c r="J32" s="8"/>
      <c r="K32" s="119"/>
    </row>
    <row r="33" spans="1:11" ht="12.75">
      <c r="A33" s="87"/>
      <c r="B33" s="7"/>
      <c r="C33" s="7"/>
      <c r="D33" s="7"/>
      <c r="E33" s="135"/>
      <c r="F33" s="8"/>
      <c r="G33" s="24" t="s">
        <v>63</v>
      </c>
      <c r="H33" s="8"/>
      <c r="I33" s="8"/>
      <c r="J33" s="58"/>
      <c r="K33" s="119"/>
    </row>
    <row r="34" spans="1:11" ht="12.75">
      <c r="A34" s="87"/>
      <c r="B34" s="20" t="s">
        <v>62</v>
      </c>
      <c r="C34" s="8"/>
      <c r="D34" s="8"/>
      <c r="E34" s="54"/>
      <c r="F34" s="8"/>
      <c r="G34" s="130"/>
      <c r="H34" s="8"/>
      <c r="I34" s="8"/>
      <c r="J34" s="8"/>
      <c r="K34" s="119"/>
    </row>
    <row r="35" spans="1:11" ht="12.75">
      <c r="A35" s="87"/>
      <c r="B35" s="11"/>
      <c r="C35" s="8"/>
      <c r="D35" s="8"/>
      <c r="E35" s="44"/>
      <c r="F35" s="8"/>
      <c r="G35" s="8" t="s">
        <v>65</v>
      </c>
      <c r="H35" s="7"/>
      <c r="I35" s="7"/>
      <c r="J35" s="7"/>
      <c r="K35" s="119"/>
    </row>
    <row r="36" spans="1:11" ht="12.75">
      <c r="A36" s="87"/>
      <c r="B36" s="20" t="s">
        <v>64</v>
      </c>
      <c r="C36" s="8"/>
      <c r="D36" s="8"/>
      <c r="E36" s="54"/>
      <c r="F36" s="8"/>
      <c r="G36" s="8" t="s">
        <v>30</v>
      </c>
      <c r="H36" s="57"/>
      <c r="I36" s="72" t="s">
        <v>31</v>
      </c>
      <c r="J36" s="71"/>
      <c r="K36" s="119"/>
    </row>
    <row r="37" spans="1:11" ht="12.75">
      <c r="A37" s="87"/>
      <c r="B37" s="11"/>
      <c r="C37" s="8"/>
      <c r="D37" s="8"/>
      <c r="E37" s="44"/>
      <c r="F37" s="7"/>
      <c r="G37" s="8"/>
      <c r="H37" s="8"/>
      <c r="I37" s="8"/>
      <c r="J37" s="31"/>
      <c r="K37" s="119"/>
    </row>
    <row r="38" spans="1:11" ht="12.75">
      <c r="A38" s="87"/>
      <c r="B38" s="8" t="s">
        <v>66</v>
      </c>
      <c r="C38" s="7"/>
      <c r="D38" s="7"/>
      <c r="E38" s="54"/>
      <c r="F38" s="8"/>
      <c r="G38" s="8"/>
      <c r="H38" s="8"/>
      <c r="I38" s="8"/>
      <c r="J38" s="31"/>
      <c r="K38" s="119"/>
    </row>
    <row r="39" spans="1:11" ht="12.75">
      <c r="A39" s="87"/>
      <c r="B39" s="7"/>
      <c r="C39" s="7"/>
      <c r="D39" s="7"/>
      <c r="E39" s="7"/>
      <c r="F39" s="8"/>
      <c r="G39" s="8"/>
      <c r="H39" s="8"/>
      <c r="I39" s="8"/>
      <c r="J39" s="31"/>
      <c r="K39" s="119"/>
    </row>
    <row r="40" spans="1:11" ht="12.75">
      <c r="A40" s="87"/>
      <c r="B40" s="7"/>
      <c r="C40" s="7"/>
      <c r="D40" s="7"/>
      <c r="E40" s="7"/>
      <c r="F40" s="8"/>
      <c r="G40" s="8"/>
      <c r="H40" s="8"/>
      <c r="I40" s="8"/>
      <c r="J40" s="31"/>
      <c r="K40" s="119"/>
    </row>
    <row r="41" spans="1:11" ht="12.75">
      <c r="A41" s="87"/>
      <c r="B41" s="7"/>
      <c r="C41" s="7"/>
      <c r="D41" s="7"/>
      <c r="E41" s="7"/>
      <c r="F41" s="8"/>
      <c r="G41" s="8"/>
      <c r="H41" s="8"/>
      <c r="I41" s="8"/>
      <c r="J41" s="7"/>
      <c r="K41" s="119"/>
    </row>
    <row r="42" spans="1:11" ht="12.75">
      <c r="A42" s="87"/>
      <c r="B42" s="24" t="s">
        <v>237</v>
      </c>
      <c r="C42" s="8"/>
      <c r="D42" s="8"/>
      <c r="E42" s="8"/>
      <c r="F42" s="8"/>
      <c r="G42" s="8"/>
      <c r="H42" s="8"/>
      <c r="I42" s="8"/>
      <c r="J42" s="47">
        <f>ROUNDUP(SUM(E9+E14+J18+J33),-3)</f>
        <v>0</v>
      </c>
      <c r="K42" s="119"/>
    </row>
    <row r="43" spans="1:11" ht="12.75">
      <c r="A43" s="87"/>
      <c r="B43" s="7"/>
      <c r="C43" s="7"/>
      <c r="D43" s="7"/>
      <c r="E43" s="7"/>
      <c r="F43" s="7"/>
      <c r="G43" s="7"/>
      <c r="H43" s="7"/>
      <c r="I43" s="7"/>
      <c r="J43" s="40"/>
      <c r="K43" s="119"/>
    </row>
    <row r="44" spans="1:11" ht="12.75">
      <c r="A44" s="87"/>
      <c r="B44" s="24" t="s">
        <v>26</v>
      </c>
      <c r="C44" s="8"/>
      <c r="D44" s="8"/>
      <c r="E44" s="8"/>
      <c r="F44" s="8"/>
      <c r="G44" s="8"/>
      <c r="H44" s="8"/>
      <c r="I44" s="133"/>
      <c r="J44" s="48">
        <f>J42*I44</f>
        <v>0</v>
      </c>
      <c r="K44" s="119"/>
    </row>
    <row r="45" spans="1:11" ht="12.75">
      <c r="A45" s="87"/>
      <c r="B45" s="8" t="s">
        <v>27</v>
      </c>
      <c r="C45" s="8"/>
      <c r="D45" s="8"/>
      <c r="E45" s="8"/>
      <c r="F45" s="8"/>
      <c r="G45" s="8"/>
      <c r="H45" s="8"/>
      <c r="I45" s="102" t="s">
        <v>141</v>
      </c>
      <c r="J45" s="40"/>
      <c r="K45" s="119"/>
    </row>
    <row r="46" spans="1:11" ht="12.75">
      <c r="A46" s="87"/>
      <c r="B46" s="8"/>
      <c r="C46" s="8"/>
      <c r="D46" s="8"/>
      <c r="E46" s="8"/>
      <c r="F46" s="8"/>
      <c r="G46" s="8"/>
      <c r="H46" s="8"/>
      <c r="I46" s="8"/>
      <c r="J46" s="25"/>
      <c r="K46" s="119"/>
    </row>
    <row r="47" spans="1:11" ht="12.75">
      <c r="A47" s="87"/>
      <c r="B47" s="137" t="s">
        <v>67</v>
      </c>
      <c r="C47" s="8"/>
      <c r="D47" s="8"/>
      <c r="E47" s="8"/>
      <c r="F47" s="8"/>
      <c r="G47" s="8"/>
      <c r="H47" s="8"/>
      <c r="I47" s="8"/>
      <c r="J47" s="48">
        <f>J42+J44</f>
        <v>0</v>
      </c>
      <c r="K47" s="119"/>
    </row>
    <row r="48" spans="1:11" ht="12.75">
      <c r="A48" s="87"/>
      <c r="B48" s="11" t="s">
        <v>68</v>
      </c>
      <c r="C48" s="8"/>
      <c r="D48" s="8"/>
      <c r="E48" s="8"/>
      <c r="F48" s="8"/>
      <c r="G48" s="8"/>
      <c r="H48" s="8"/>
      <c r="I48" s="8"/>
      <c r="J48" s="8"/>
      <c r="K48" s="119"/>
    </row>
    <row r="49" spans="1:11" ht="12.75">
      <c r="A49" s="87"/>
      <c r="B49" s="8"/>
      <c r="C49" s="8"/>
      <c r="D49" s="8"/>
      <c r="E49" s="8"/>
      <c r="F49" s="8"/>
      <c r="G49" s="8"/>
      <c r="H49" s="8"/>
      <c r="I49" s="8"/>
      <c r="J49" s="8"/>
      <c r="K49" s="119"/>
    </row>
    <row r="50" spans="1:11" ht="12.75">
      <c r="A50" s="87"/>
      <c r="B50" s="8"/>
      <c r="C50" s="8"/>
      <c r="D50" s="8"/>
      <c r="E50" s="8"/>
      <c r="F50" s="8"/>
      <c r="G50" s="8"/>
      <c r="H50" s="8"/>
      <c r="I50" s="8"/>
      <c r="J50" s="8"/>
      <c r="K50" s="119"/>
    </row>
    <row r="51" spans="1:11" ht="12.75">
      <c r="A51" s="87"/>
      <c r="B51" s="8" t="s">
        <v>30</v>
      </c>
      <c r="C51" s="163"/>
      <c r="D51" s="163"/>
      <c r="E51" s="163"/>
      <c r="F51" s="8"/>
      <c r="G51" s="25" t="s">
        <v>31</v>
      </c>
      <c r="H51" s="184"/>
      <c r="I51" s="184"/>
      <c r="J51" s="8"/>
      <c r="K51" s="119"/>
    </row>
    <row r="52" spans="1:11" ht="13.5" thickBot="1">
      <c r="A52" s="103"/>
      <c r="B52" s="104"/>
      <c r="C52" s="104"/>
      <c r="D52" s="104"/>
      <c r="E52" s="104"/>
      <c r="F52" s="104"/>
      <c r="G52" s="104"/>
      <c r="H52" s="104"/>
      <c r="I52" s="104"/>
      <c r="J52" s="104"/>
      <c r="K52" s="127"/>
    </row>
  </sheetData>
  <sheetProtection password="CA2D" sheet="1" objects="1" scenarios="1" selectLockedCells="1"/>
  <mergeCells count="3">
    <mergeCell ref="B1:J1"/>
    <mergeCell ref="C51:E51"/>
    <mergeCell ref="H51:I51"/>
  </mergeCells>
  <printOptions horizontalCentered="1"/>
  <pageMargins left="0.5" right="0.5" top="0.5" bottom="0.5" header="0.5" footer="0.5"/>
  <pageSetup horizontalDpi="600" verticalDpi="600" orientation="portrait" r:id="rId2"/>
  <headerFooter alignWithMargins="0">
    <oddFooter>&amp;L&amp;"Times New Roman,Regular"&amp;9Delaware Department of Transportation CIP Estimate&amp;R&amp;"Times New Roman,Regular"&amp;9Last Modified: &amp;D</oddFooter>
  </headerFooter>
  <drawing r:id="rId1"/>
</worksheet>
</file>

<file path=xl/worksheets/sheet4.xml><?xml version="1.0" encoding="utf-8"?>
<worksheet xmlns="http://schemas.openxmlformats.org/spreadsheetml/2006/main" xmlns:r="http://schemas.openxmlformats.org/officeDocument/2006/relationships">
  <sheetPr codeName="Sheet3"/>
  <dimension ref="A1:K52"/>
  <sheetViews>
    <sheetView showGridLines="0" view="pageBreakPreview" zoomScaleSheetLayoutView="100" workbookViewId="0" topLeftCell="A5">
      <selection activeCell="E11" sqref="E11"/>
    </sheetView>
  </sheetViews>
  <sheetFormatPr defaultColWidth="9.140625" defaultRowHeight="12.75"/>
  <cols>
    <col min="1" max="1" width="1.28515625" style="0" customWidth="1"/>
    <col min="2" max="2" width="10.57421875" style="0" customWidth="1"/>
    <col min="5" max="5" width="11.140625" style="0" customWidth="1"/>
    <col min="6" max="6" width="10.8515625" style="0" customWidth="1"/>
    <col min="7" max="7" width="5.140625" style="0" customWidth="1"/>
    <col min="8" max="8" width="14.7109375" style="0" customWidth="1"/>
    <col min="9" max="9" width="11.421875" style="0" customWidth="1"/>
    <col min="10" max="10" width="12.28125" style="0" customWidth="1"/>
    <col min="11" max="11" width="1.28515625" style="0" customWidth="1"/>
  </cols>
  <sheetData>
    <row r="1" spans="1:11" ht="15.75">
      <c r="A1" s="122"/>
      <c r="B1" s="162" t="s">
        <v>253</v>
      </c>
      <c r="C1" s="162"/>
      <c r="D1" s="162"/>
      <c r="E1" s="162"/>
      <c r="F1" s="162"/>
      <c r="G1" s="162"/>
      <c r="H1" s="162"/>
      <c r="I1" s="162"/>
      <c r="J1" s="162"/>
      <c r="K1" s="123"/>
    </row>
    <row r="2" spans="1:11" ht="12.75">
      <c r="A2" s="87"/>
      <c r="B2" s="7"/>
      <c r="C2" s="7"/>
      <c r="D2" s="7"/>
      <c r="E2" s="11" t="s">
        <v>0</v>
      </c>
      <c r="F2" s="7"/>
      <c r="G2" s="7"/>
      <c r="H2" s="7"/>
      <c r="I2" s="7"/>
      <c r="J2" s="7"/>
      <c r="K2" s="119"/>
    </row>
    <row r="3" spans="1:11" ht="12.75">
      <c r="A3" s="87"/>
      <c r="B3" s="2"/>
      <c r="C3" s="2"/>
      <c r="D3" s="2"/>
      <c r="E3" s="2"/>
      <c r="F3" s="2"/>
      <c r="G3" s="2"/>
      <c r="H3" s="2"/>
      <c r="I3" s="2"/>
      <c r="J3" s="9" t="s">
        <v>69</v>
      </c>
      <c r="K3" s="119"/>
    </row>
    <row r="4" spans="1:11" ht="12.75">
      <c r="A4" s="87"/>
      <c r="B4" s="7"/>
      <c r="C4" s="7"/>
      <c r="D4" s="7"/>
      <c r="E4" s="7"/>
      <c r="F4" s="7"/>
      <c r="G4" s="7"/>
      <c r="H4" s="7"/>
      <c r="I4" s="7"/>
      <c r="J4" s="7"/>
      <c r="K4" s="119"/>
    </row>
    <row r="5" spans="1:11" ht="12.75">
      <c r="A5" s="87"/>
      <c r="B5" s="8" t="s">
        <v>2</v>
      </c>
      <c r="C5" s="59">
        <f>IF(ISTEXT('Part I'!C5),'Part I'!C5,"")</f>
      </c>
      <c r="D5" s="2"/>
      <c r="E5" s="8"/>
      <c r="F5" s="8" t="s">
        <v>3</v>
      </c>
      <c r="G5" s="59">
        <f>IF(ISTEXT('Part I'!G5),'Part I'!G5,"")</f>
      </c>
      <c r="H5" s="3"/>
      <c r="I5" s="3"/>
      <c r="J5" s="3"/>
      <c r="K5" s="119"/>
    </row>
    <row r="6" spans="1:11" ht="12.75">
      <c r="A6" s="87"/>
      <c r="B6" s="8"/>
      <c r="C6" s="8"/>
      <c r="D6" s="8"/>
      <c r="E6" s="8"/>
      <c r="F6" s="8"/>
      <c r="G6" s="8"/>
      <c r="H6" s="8"/>
      <c r="I6" s="8"/>
      <c r="J6" s="8"/>
      <c r="K6" s="119"/>
    </row>
    <row r="7" spans="1:11" ht="12.75">
      <c r="A7" s="87"/>
      <c r="B7" s="99" t="s">
        <v>70</v>
      </c>
      <c r="C7" s="8"/>
      <c r="D7" s="8"/>
      <c r="E7" s="8"/>
      <c r="F7" s="8"/>
      <c r="G7" s="8"/>
      <c r="H7" s="8"/>
      <c r="I7" s="8"/>
      <c r="J7" s="8"/>
      <c r="K7" s="119"/>
    </row>
    <row r="8" spans="1:11" ht="12.75">
      <c r="A8" s="87"/>
      <c r="B8" s="8"/>
      <c r="C8" s="8"/>
      <c r="D8" s="8"/>
      <c r="E8" s="8"/>
      <c r="F8" s="8"/>
      <c r="G8" s="8"/>
      <c r="H8" s="8"/>
      <c r="I8" s="8"/>
      <c r="J8" s="8"/>
      <c r="K8" s="119"/>
    </row>
    <row r="9" spans="1:11" ht="12.75">
      <c r="A9" s="87"/>
      <c r="B9" s="99" t="s">
        <v>71</v>
      </c>
      <c r="C9" s="8"/>
      <c r="D9" s="8"/>
      <c r="E9" s="43">
        <f>SUM(E11:E23)</f>
        <v>0</v>
      </c>
      <c r="F9" s="8"/>
      <c r="G9" s="23" t="s">
        <v>72</v>
      </c>
      <c r="H9" s="8"/>
      <c r="I9" s="8"/>
      <c r="J9" s="46">
        <f>SUM(J11+J13)</f>
        <v>0</v>
      </c>
      <c r="K9" s="119"/>
    </row>
    <row r="10" spans="1:11" ht="12.75">
      <c r="A10" s="87"/>
      <c r="B10" s="8"/>
      <c r="C10" s="8"/>
      <c r="D10" s="8"/>
      <c r="E10" s="44"/>
      <c r="F10" s="8"/>
      <c r="G10" s="39"/>
      <c r="H10" s="8"/>
      <c r="I10" s="8"/>
      <c r="J10" s="49"/>
      <c r="K10" s="119"/>
    </row>
    <row r="11" spans="1:11" ht="12.75">
      <c r="A11" s="87"/>
      <c r="B11" s="39" t="s">
        <v>73</v>
      </c>
      <c r="C11" s="8"/>
      <c r="D11" s="8"/>
      <c r="E11" s="54"/>
      <c r="F11" s="8"/>
      <c r="G11" s="11" t="s">
        <v>74</v>
      </c>
      <c r="H11" s="8"/>
      <c r="I11" s="8"/>
      <c r="J11" s="58"/>
      <c r="K11" s="119"/>
    </row>
    <row r="12" spans="1:11" ht="12.75">
      <c r="A12" s="87"/>
      <c r="B12" s="39"/>
      <c r="C12" s="8"/>
      <c r="D12" s="8"/>
      <c r="E12" s="44"/>
      <c r="F12" s="8"/>
      <c r="G12" s="11"/>
      <c r="H12" s="8"/>
      <c r="I12" s="8"/>
      <c r="J12" s="49"/>
      <c r="K12" s="119"/>
    </row>
    <row r="13" spans="1:11" ht="12.75">
      <c r="A13" s="87"/>
      <c r="B13" s="11" t="s">
        <v>75</v>
      </c>
      <c r="C13" s="8"/>
      <c r="D13" s="7"/>
      <c r="E13" s="54"/>
      <c r="F13" s="8"/>
      <c r="G13" s="11" t="s">
        <v>76</v>
      </c>
      <c r="H13" s="8"/>
      <c r="I13" s="8"/>
      <c r="J13" s="58"/>
      <c r="K13" s="119"/>
    </row>
    <row r="14" spans="1:11" ht="12.75">
      <c r="A14" s="87"/>
      <c r="B14" s="11"/>
      <c r="C14" s="8"/>
      <c r="D14" s="7"/>
      <c r="E14" s="44"/>
      <c r="F14" s="8"/>
      <c r="G14" s="7"/>
      <c r="H14" s="7"/>
      <c r="I14" s="7"/>
      <c r="J14" s="106"/>
      <c r="K14" s="119"/>
    </row>
    <row r="15" spans="1:11" ht="12.75">
      <c r="A15" s="87"/>
      <c r="B15" s="11" t="s">
        <v>77</v>
      </c>
      <c r="C15" s="8"/>
      <c r="D15" s="7"/>
      <c r="E15" s="54"/>
      <c r="F15" s="8"/>
      <c r="G15" s="23" t="s">
        <v>78</v>
      </c>
      <c r="H15" s="8"/>
      <c r="I15" s="8"/>
      <c r="J15" s="58"/>
      <c r="K15" s="119"/>
    </row>
    <row r="16" spans="1:11" ht="12.75">
      <c r="A16" s="87"/>
      <c r="B16" s="11"/>
      <c r="C16" s="8"/>
      <c r="D16" s="7"/>
      <c r="E16" s="44"/>
      <c r="F16" s="8"/>
      <c r="G16" s="7"/>
      <c r="H16" s="7"/>
      <c r="I16" s="7"/>
      <c r="J16" s="106"/>
      <c r="K16" s="119"/>
    </row>
    <row r="17" spans="1:11" ht="12.75">
      <c r="A17" s="87"/>
      <c r="B17" s="39" t="s">
        <v>79</v>
      </c>
      <c r="C17" s="8"/>
      <c r="D17" s="7"/>
      <c r="E17" s="54"/>
      <c r="F17" s="8"/>
      <c r="G17" s="23" t="s">
        <v>80</v>
      </c>
      <c r="H17" s="8"/>
      <c r="I17" s="8"/>
      <c r="J17" s="58"/>
      <c r="K17" s="119"/>
    </row>
    <row r="18" spans="1:11" ht="12.75">
      <c r="A18" s="87"/>
      <c r="B18" s="39"/>
      <c r="C18" s="8"/>
      <c r="D18" s="7"/>
      <c r="E18" s="44"/>
      <c r="F18" s="8"/>
      <c r="G18" s="23"/>
      <c r="H18" s="8"/>
      <c r="I18" s="8"/>
      <c r="J18" s="49"/>
      <c r="K18" s="119"/>
    </row>
    <row r="19" spans="1:11" ht="12.75">
      <c r="A19" s="87"/>
      <c r="B19" s="11" t="s">
        <v>81</v>
      </c>
      <c r="C19" s="8"/>
      <c r="D19" s="7"/>
      <c r="E19" s="54"/>
      <c r="F19" s="8"/>
      <c r="G19" s="23" t="s">
        <v>82</v>
      </c>
      <c r="H19" s="8"/>
      <c r="I19" s="8"/>
      <c r="J19" s="58"/>
      <c r="K19" s="119"/>
    </row>
    <row r="20" spans="1:11" ht="12.75">
      <c r="A20" s="87"/>
      <c r="B20" s="11" t="s">
        <v>83</v>
      </c>
      <c r="C20" s="8"/>
      <c r="D20" s="7"/>
      <c r="E20" s="160"/>
      <c r="F20" s="8"/>
      <c r="G20" s="11"/>
      <c r="H20" s="8"/>
      <c r="I20" s="8"/>
      <c r="J20" s="49"/>
      <c r="K20" s="119"/>
    </row>
    <row r="21" spans="1:11" ht="12.75">
      <c r="A21" s="87"/>
      <c r="B21" s="64" t="s">
        <v>185</v>
      </c>
      <c r="C21" s="187"/>
      <c r="D21" s="187"/>
      <c r="E21" s="54"/>
      <c r="F21" s="8"/>
      <c r="G21" s="23" t="s">
        <v>84</v>
      </c>
      <c r="H21" s="8"/>
      <c r="I21" s="8"/>
      <c r="J21" s="58"/>
      <c r="K21" s="119"/>
    </row>
    <row r="22" spans="1:11" ht="12.75">
      <c r="A22" s="87"/>
      <c r="B22" s="16"/>
      <c r="C22" s="8"/>
      <c r="D22" s="8"/>
      <c r="E22" s="44"/>
      <c r="F22" s="8"/>
      <c r="G22" s="23"/>
      <c r="H22" s="8"/>
      <c r="I22" s="8"/>
      <c r="J22" s="49"/>
      <c r="K22" s="119"/>
    </row>
    <row r="23" spans="1:11" ht="12.75">
      <c r="A23" s="87"/>
      <c r="B23" s="63" t="s">
        <v>86</v>
      </c>
      <c r="C23" s="187"/>
      <c r="D23" s="187"/>
      <c r="E23" s="54"/>
      <c r="F23" s="8"/>
      <c r="G23" s="23" t="s">
        <v>85</v>
      </c>
      <c r="H23" s="8"/>
      <c r="I23" s="8"/>
      <c r="J23" s="46">
        <f>SUM(J25+J27)</f>
        <v>0</v>
      </c>
      <c r="K23" s="119"/>
    </row>
    <row r="24" spans="1:11" ht="12.75">
      <c r="A24" s="87"/>
      <c r="B24" s="38"/>
      <c r="C24" s="8"/>
      <c r="D24" s="8"/>
      <c r="E24" s="44"/>
      <c r="F24" s="8"/>
      <c r="G24" s="138"/>
      <c r="H24" s="8"/>
      <c r="I24" s="8"/>
      <c r="J24" s="106"/>
      <c r="K24" s="119"/>
    </row>
    <row r="25" spans="1:11" ht="12.75">
      <c r="A25" s="87"/>
      <c r="B25" s="23" t="s">
        <v>88</v>
      </c>
      <c r="C25" s="8"/>
      <c r="D25" s="8"/>
      <c r="E25" s="43">
        <f>SUM(E27:E33)</f>
        <v>0</v>
      </c>
      <c r="F25" s="8"/>
      <c r="G25" s="39" t="s">
        <v>87</v>
      </c>
      <c r="H25" s="8"/>
      <c r="I25" s="8"/>
      <c r="J25" s="58"/>
      <c r="K25" s="119"/>
    </row>
    <row r="26" spans="1:11" ht="12.75">
      <c r="A26" s="87"/>
      <c r="B26" s="39"/>
      <c r="C26" s="8"/>
      <c r="D26" s="8"/>
      <c r="E26" s="44"/>
      <c r="F26" s="8"/>
      <c r="G26" s="7"/>
      <c r="H26" s="7"/>
      <c r="I26" s="7"/>
      <c r="J26" s="106"/>
      <c r="K26" s="119"/>
    </row>
    <row r="27" spans="1:11" ht="12.75">
      <c r="A27" s="87"/>
      <c r="B27" s="11" t="s">
        <v>90</v>
      </c>
      <c r="C27" s="8"/>
      <c r="D27" s="8"/>
      <c r="E27" s="54" t="s">
        <v>98</v>
      </c>
      <c r="F27" s="8"/>
      <c r="G27" s="39" t="s">
        <v>89</v>
      </c>
      <c r="H27" s="8"/>
      <c r="I27" s="8"/>
      <c r="J27" s="58"/>
      <c r="K27" s="119"/>
    </row>
    <row r="28" spans="1:11" ht="12.75">
      <c r="A28" s="87"/>
      <c r="B28" s="11"/>
      <c r="C28" s="8"/>
      <c r="D28" s="8"/>
      <c r="E28" s="44"/>
      <c r="F28" s="8"/>
      <c r="G28" s="39"/>
      <c r="H28" s="8"/>
      <c r="I28" s="8"/>
      <c r="J28" s="49"/>
      <c r="K28" s="119"/>
    </row>
    <row r="29" spans="1:11" ht="12.75">
      <c r="A29" s="87"/>
      <c r="B29" s="11" t="s">
        <v>92</v>
      </c>
      <c r="C29" s="8"/>
      <c r="D29" s="8"/>
      <c r="E29" s="54"/>
      <c r="F29" s="8"/>
      <c r="G29" s="23" t="s">
        <v>91</v>
      </c>
      <c r="H29" s="8"/>
      <c r="I29" s="8"/>
      <c r="J29" s="62"/>
      <c r="K29" s="119"/>
    </row>
    <row r="30" spans="1:11" ht="12.75">
      <c r="A30" s="87"/>
      <c r="B30" s="39" t="s">
        <v>83</v>
      </c>
      <c r="C30" s="8"/>
      <c r="D30" s="8"/>
      <c r="E30" s="160"/>
      <c r="F30" s="8"/>
      <c r="G30" s="7"/>
      <c r="H30" s="7"/>
      <c r="I30" s="7"/>
      <c r="J30" s="106"/>
      <c r="K30" s="119"/>
    </row>
    <row r="31" spans="1:11" ht="12.75">
      <c r="A31" s="87"/>
      <c r="B31" s="64" t="s">
        <v>94</v>
      </c>
      <c r="C31" s="187"/>
      <c r="D31" s="187"/>
      <c r="E31" s="54"/>
      <c r="F31" s="8"/>
      <c r="G31" s="99" t="s">
        <v>93</v>
      </c>
      <c r="H31" s="8"/>
      <c r="I31" s="8"/>
      <c r="J31" s="50">
        <f>SUM(J33+J35)</f>
        <v>0</v>
      </c>
      <c r="K31" s="119"/>
    </row>
    <row r="32" spans="1:11" ht="12.75">
      <c r="A32" s="87"/>
      <c r="B32" s="16"/>
      <c r="C32" s="8"/>
      <c r="D32" s="8"/>
      <c r="E32" s="44"/>
      <c r="F32" s="8"/>
      <c r="G32" s="7"/>
      <c r="H32" s="7"/>
      <c r="I32" s="7"/>
      <c r="J32" s="106"/>
      <c r="K32" s="119"/>
    </row>
    <row r="33" spans="1:11" ht="12.75">
      <c r="A33" s="87"/>
      <c r="B33" s="109" t="s">
        <v>95</v>
      </c>
      <c r="C33" s="187"/>
      <c r="D33" s="187"/>
      <c r="E33" s="54"/>
      <c r="F33" s="8"/>
      <c r="G33" s="63" t="s">
        <v>22</v>
      </c>
      <c r="H33" s="53"/>
      <c r="I33" s="8"/>
      <c r="J33" s="58"/>
      <c r="K33" s="119"/>
    </row>
    <row r="34" spans="1:11" ht="12.75">
      <c r="A34" s="87"/>
      <c r="B34" s="8"/>
      <c r="C34" s="8"/>
      <c r="D34" s="8"/>
      <c r="E34" s="19"/>
      <c r="F34" s="8"/>
      <c r="G34" s="7"/>
      <c r="H34" s="8"/>
      <c r="I34" s="8"/>
      <c r="J34" s="49"/>
      <c r="K34" s="119"/>
    </row>
    <row r="35" spans="1:11" ht="12.75">
      <c r="A35" s="87"/>
      <c r="B35" s="8"/>
      <c r="C35" s="8"/>
      <c r="D35" s="8"/>
      <c r="E35" s="19"/>
      <c r="F35" s="8"/>
      <c r="G35" s="63" t="s">
        <v>24</v>
      </c>
      <c r="H35" s="53"/>
      <c r="I35" s="8"/>
      <c r="J35" s="58"/>
      <c r="K35" s="119"/>
    </row>
    <row r="36" spans="1:11" ht="12.75">
      <c r="A36" s="87"/>
      <c r="B36" s="8"/>
      <c r="C36" s="8"/>
      <c r="D36" s="8"/>
      <c r="E36" s="19"/>
      <c r="F36" s="8"/>
      <c r="G36" s="7"/>
      <c r="H36" s="7"/>
      <c r="I36" s="7"/>
      <c r="J36" s="7"/>
      <c r="K36" s="119"/>
    </row>
    <row r="37" spans="1:11" ht="12.75">
      <c r="A37" s="87"/>
      <c r="B37" s="8"/>
      <c r="C37" s="8"/>
      <c r="D37" s="8"/>
      <c r="E37" s="19"/>
      <c r="F37" s="8"/>
      <c r="G37" s="11"/>
      <c r="H37" s="8"/>
      <c r="I37" s="8"/>
      <c r="J37" s="10"/>
      <c r="K37" s="119"/>
    </row>
    <row r="38" spans="1:11" ht="12.75">
      <c r="A38" s="87"/>
      <c r="B38" s="8"/>
      <c r="C38" s="8"/>
      <c r="D38" s="8"/>
      <c r="E38" s="19"/>
      <c r="F38" s="8"/>
      <c r="G38" s="11"/>
      <c r="H38" s="8"/>
      <c r="I38" s="8"/>
      <c r="J38" s="10"/>
      <c r="K38" s="119"/>
    </row>
    <row r="39" spans="1:11" ht="12.75">
      <c r="A39" s="87"/>
      <c r="B39" s="11"/>
      <c r="C39" s="8"/>
      <c r="D39" s="8"/>
      <c r="E39" s="19"/>
      <c r="F39" s="8"/>
      <c r="G39" s="130"/>
      <c r="H39" s="8"/>
      <c r="I39" s="8"/>
      <c r="J39" s="19"/>
      <c r="K39" s="119"/>
    </row>
    <row r="40" spans="1:11" ht="12.75">
      <c r="A40" s="87"/>
      <c r="B40" s="11"/>
      <c r="C40" s="8"/>
      <c r="D40" s="8"/>
      <c r="E40" s="10"/>
      <c r="F40" s="8"/>
      <c r="G40" s="8"/>
      <c r="H40" s="7"/>
      <c r="I40" s="8"/>
      <c r="J40" s="7"/>
      <c r="K40" s="119"/>
    </row>
    <row r="41" spans="1:11" ht="12.75">
      <c r="A41" s="87"/>
      <c r="B41" s="11"/>
      <c r="C41" s="8"/>
      <c r="D41" s="8"/>
      <c r="E41" s="8"/>
      <c r="F41" s="8"/>
      <c r="G41" s="8"/>
      <c r="H41" s="8"/>
      <c r="I41" s="8"/>
      <c r="J41" s="7"/>
      <c r="K41" s="119"/>
    </row>
    <row r="42" spans="1:11" ht="12.75">
      <c r="A42" s="87"/>
      <c r="B42" s="137" t="s">
        <v>236</v>
      </c>
      <c r="C42" s="8"/>
      <c r="D42" s="8"/>
      <c r="E42" s="8"/>
      <c r="F42" s="8"/>
      <c r="G42" s="8"/>
      <c r="H42" s="8"/>
      <c r="I42" s="8"/>
      <c r="J42" s="50">
        <f>ROUNDUP(SUM(E9+E25+J9+J15+J17+J19+J21+J23+J29+J31),-3)</f>
        <v>0</v>
      </c>
      <c r="K42" s="119"/>
    </row>
    <row r="43" spans="1:11" ht="12.75">
      <c r="A43" s="87"/>
      <c r="B43" s="8"/>
      <c r="C43" s="8"/>
      <c r="D43" s="8"/>
      <c r="E43" s="8"/>
      <c r="F43" s="8"/>
      <c r="G43" s="8"/>
      <c r="H43" s="8"/>
      <c r="I43" s="8"/>
      <c r="J43" s="139"/>
      <c r="K43" s="119"/>
    </row>
    <row r="44" spans="1:11" ht="12.75">
      <c r="A44" s="87"/>
      <c r="B44" s="24" t="s">
        <v>26</v>
      </c>
      <c r="C44" s="8"/>
      <c r="D44" s="8"/>
      <c r="E44" s="8"/>
      <c r="F44" s="8"/>
      <c r="G44" s="8"/>
      <c r="H44" s="8"/>
      <c r="I44" s="133"/>
      <c r="J44" s="51">
        <f>J42*I44</f>
        <v>0</v>
      </c>
      <c r="K44" s="119"/>
    </row>
    <row r="45" spans="1:11" ht="12.75">
      <c r="A45" s="87"/>
      <c r="B45" s="8" t="s">
        <v>27</v>
      </c>
      <c r="C45" s="8"/>
      <c r="D45" s="8"/>
      <c r="E45" s="8"/>
      <c r="F45" s="8"/>
      <c r="G45" s="8"/>
      <c r="H45" s="8"/>
      <c r="I45" s="102" t="s">
        <v>141</v>
      </c>
      <c r="J45" s="140"/>
      <c r="K45" s="119"/>
    </row>
    <row r="46" spans="1:11" ht="12.75">
      <c r="A46" s="87"/>
      <c r="B46" s="8"/>
      <c r="C46" s="8"/>
      <c r="D46" s="8"/>
      <c r="E46" s="8"/>
      <c r="F46" s="8"/>
      <c r="G46" s="8"/>
      <c r="H46" s="8"/>
      <c r="I46" s="8"/>
      <c r="J46" s="139"/>
      <c r="K46" s="119"/>
    </row>
    <row r="47" spans="1:11" ht="12.75">
      <c r="A47" s="87"/>
      <c r="B47" s="137" t="s">
        <v>96</v>
      </c>
      <c r="C47" s="8"/>
      <c r="D47" s="8"/>
      <c r="E47" s="8"/>
      <c r="F47" s="8"/>
      <c r="G47" s="8"/>
      <c r="H47" s="8"/>
      <c r="I47" s="8"/>
      <c r="J47" s="51">
        <f>J44+J42</f>
        <v>0</v>
      </c>
      <c r="K47" s="119"/>
    </row>
    <row r="48" spans="1:11" ht="12.75">
      <c r="A48" s="87"/>
      <c r="B48" s="11" t="s">
        <v>97</v>
      </c>
      <c r="C48" s="8"/>
      <c r="D48" s="8"/>
      <c r="E48" s="8"/>
      <c r="F48" s="8"/>
      <c r="G48" s="8"/>
      <c r="H48" s="8"/>
      <c r="I48" s="8"/>
      <c r="J48" s="8"/>
      <c r="K48" s="119"/>
    </row>
    <row r="49" spans="1:11" ht="12.75">
      <c r="A49" s="87"/>
      <c r="B49" s="8"/>
      <c r="C49" s="8"/>
      <c r="D49" s="8"/>
      <c r="E49" s="8"/>
      <c r="F49" s="8"/>
      <c r="G49" s="8"/>
      <c r="H49" s="8"/>
      <c r="I49" s="8"/>
      <c r="J49" s="8"/>
      <c r="K49" s="119"/>
    </row>
    <row r="50" spans="1:11" ht="12.75">
      <c r="A50" s="87"/>
      <c r="B50" s="8"/>
      <c r="C50" s="8"/>
      <c r="D50" s="8"/>
      <c r="E50" s="8"/>
      <c r="F50" s="8"/>
      <c r="G50" s="8"/>
      <c r="H50" s="8"/>
      <c r="I50" s="8"/>
      <c r="J50" s="8"/>
      <c r="K50" s="119"/>
    </row>
    <row r="51" spans="1:11" ht="12.75">
      <c r="A51" s="87"/>
      <c r="B51" s="8" t="s">
        <v>30</v>
      </c>
      <c r="C51" s="163"/>
      <c r="D51" s="163"/>
      <c r="E51" s="163"/>
      <c r="F51" s="8"/>
      <c r="G51" s="25" t="s">
        <v>31</v>
      </c>
      <c r="H51" s="184"/>
      <c r="I51" s="184"/>
      <c r="J51" s="8"/>
      <c r="K51" s="119"/>
    </row>
    <row r="52" spans="1:11" ht="13.5" thickBot="1">
      <c r="A52" s="103"/>
      <c r="B52" s="104"/>
      <c r="C52" s="104"/>
      <c r="D52" s="104"/>
      <c r="E52" s="104"/>
      <c r="F52" s="104"/>
      <c r="G52" s="104"/>
      <c r="H52" s="104"/>
      <c r="I52" s="104"/>
      <c r="J52" s="104"/>
      <c r="K52" s="127"/>
    </row>
  </sheetData>
  <sheetProtection password="CA2D" sheet="1" objects="1" scenarios="1" selectLockedCells="1"/>
  <mergeCells count="7">
    <mergeCell ref="C33:D33"/>
    <mergeCell ref="C51:E51"/>
    <mergeCell ref="H51:I51"/>
    <mergeCell ref="B1:J1"/>
    <mergeCell ref="C21:D21"/>
    <mergeCell ref="C23:D23"/>
    <mergeCell ref="C31:D31"/>
  </mergeCells>
  <printOptions horizontalCentered="1"/>
  <pageMargins left="0.5" right="0.5" top="0.5" bottom="0.5" header="0.5" footer="0.5"/>
  <pageSetup horizontalDpi="600" verticalDpi="600" orientation="portrait" r:id="rId2"/>
  <headerFooter alignWithMargins="0">
    <oddFooter>&amp;L&amp;"Times New Roman,Regular"&amp;9Delaware Department of Transportation CIP Estimate&amp;R&amp;"Times New Roman,Regular"&amp;9Last Modified: &amp;D</oddFooter>
  </headerFooter>
  <drawing r:id="rId1"/>
</worksheet>
</file>

<file path=xl/worksheets/sheet5.xml><?xml version="1.0" encoding="utf-8"?>
<worksheet xmlns="http://schemas.openxmlformats.org/spreadsheetml/2006/main" xmlns:r="http://schemas.openxmlformats.org/officeDocument/2006/relationships">
  <sheetPr codeName="Sheet4"/>
  <dimension ref="A1:L116"/>
  <sheetViews>
    <sheetView showGridLines="0" view="pageBreakPreview" zoomScaleSheetLayoutView="100" workbookViewId="0" topLeftCell="A1">
      <selection activeCell="E12" sqref="E12"/>
    </sheetView>
  </sheetViews>
  <sheetFormatPr defaultColWidth="9.140625" defaultRowHeight="12.75"/>
  <cols>
    <col min="1" max="1" width="1.28515625" style="0" customWidth="1"/>
    <col min="2" max="2" width="10.421875" style="0" customWidth="1"/>
    <col min="4" max="4" width="12.00390625" style="0" customWidth="1"/>
    <col min="5" max="5" width="12.28125" style="0" customWidth="1"/>
    <col min="6" max="6" width="9.421875" style="0" customWidth="1"/>
    <col min="9" max="9" width="11.421875" style="0" customWidth="1"/>
    <col min="10" max="10" width="12.00390625" style="32" customWidth="1"/>
    <col min="11" max="11" width="1.28515625" style="32" customWidth="1"/>
  </cols>
  <sheetData>
    <row r="1" spans="1:11" ht="15.75">
      <c r="A1" s="122"/>
      <c r="B1" s="162" t="s">
        <v>253</v>
      </c>
      <c r="C1" s="162"/>
      <c r="D1" s="162"/>
      <c r="E1" s="162"/>
      <c r="F1" s="162"/>
      <c r="G1" s="162"/>
      <c r="H1" s="162"/>
      <c r="I1" s="162"/>
      <c r="J1" s="162"/>
      <c r="K1" s="110"/>
    </row>
    <row r="2" spans="1:11" ht="12.75">
      <c r="A2" s="87"/>
      <c r="B2" s="7"/>
      <c r="C2" s="7"/>
      <c r="D2" s="7"/>
      <c r="E2" s="11" t="s">
        <v>0</v>
      </c>
      <c r="F2" s="7"/>
      <c r="G2" s="7"/>
      <c r="H2" s="7"/>
      <c r="I2" s="7"/>
      <c r="J2" s="33"/>
      <c r="K2" s="111"/>
    </row>
    <row r="3" spans="1:11" ht="12.75">
      <c r="A3" s="87"/>
      <c r="B3" s="2"/>
      <c r="C3" s="2"/>
      <c r="D3" s="2"/>
      <c r="E3" s="2"/>
      <c r="F3" s="2"/>
      <c r="G3" s="2"/>
      <c r="H3" s="2"/>
      <c r="I3" s="37"/>
      <c r="J3" s="37" t="s">
        <v>181</v>
      </c>
      <c r="K3" s="112"/>
    </row>
    <row r="4" spans="1:12" ht="12.75">
      <c r="A4" s="87"/>
      <c r="B4" s="7"/>
      <c r="C4" s="7"/>
      <c r="D4" s="7"/>
      <c r="E4" s="7"/>
      <c r="F4" s="7"/>
      <c r="G4" s="7"/>
      <c r="H4" s="7"/>
      <c r="I4" s="7" t="s">
        <v>98</v>
      </c>
      <c r="J4" s="33"/>
      <c r="K4" s="111"/>
      <c r="L4" s="8"/>
    </row>
    <row r="5" spans="1:12" ht="12.75">
      <c r="A5" s="87"/>
      <c r="B5" s="8" t="s">
        <v>2</v>
      </c>
      <c r="C5" s="59">
        <f>IF(ISTEXT('Part I'!C5),'Part I'!C5,"")</f>
      </c>
      <c r="D5" s="3"/>
      <c r="E5" s="8"/>
      <c r="F5" s="8" t="s">
        <v>3</v>
      </c>
      <c r="G5" s="59">
        <f>IF(ISTEXT('Part I'!G5),'Part I'!G5,"")</f>
      </c>
      <c r="H5" s="3"/>
      <c r="I5" s="3"/>
      <c r="J5" s="34"/>
      <c r="K5" s="113"/>
      <c r="L5" s="4"/>
    </row>
    <row r="6" spans="1:12" ht="12.75">
      <c r="A6" s="87"/>
      <c r="B6" s="8"/>
      <c r="C6" s="8"/>
      <c r="D6" s="8"/>
      <c r="E6" s="8"/>
      <c r="F6" s="8"/>
      <c r="G6" s="8"/>
      <c r="H6" s="8"/>
      <c r="I6" s="8"/>
      <c r="J6" s="35"/>
      <c r="K6" s="113"/>
      <c r="L6" s="4"/>
    </row>
    <row r="7" spans="1:12" ht="12.75">
      <c r="A7" s="87"/>
      <c r="B7" s="99" t="s">
        <v>99</v>
      </c>
      <c r="C7" s="8"/>
      <c r="D7" s="8"/>
      <c r="E7" s="8"/>
      <c r="F7" s="8"/>
      <c r="G7" s="8"/>
      <c r="H7" s="8"/>
      <c r="I7" s="8"/>
      <c r="J7" s="35"/>
      <c r="K7" s="113"/>
      <c r="L7" s="4"/>
    </row>
    <row r="8" spans="1:12" ht="12.75">
      <c r="A8" s="87"/>
      <c r="B8" s="8"/>
      <c r="C8" s="8"/>
      <c r="D8" s="8"/>
      <c r="E8" s="8"/>
      <c r="F8" s="8"/>
      <c r="G8" s="8"/>
      <c r="H8" s="8"/>
      <c r="I8" s="8"/>
      <c r="J8" s="35"/>
      <c r="K8" s="113"/>
      <c r="L8" s="4"/>
    </row>
    <row r="9" spans="1:12" ht="12.75">
      <c r="A9" s="87"/>
      <c r="B9" s="99" t="s">
        <v>100</v>
      </c>
      <c r="C9" s="8"/>
      <c r="D9" s="8"/>
      <c r="E9" s="7"/>
      <c r="F9" s="8"/>
      <c r="G9" s="99" t="s">
        <v>101</v>
      </c>
      <c r="H9" s="8"/>
      <c r="I9" s="8"/>
      <c r="J9" s="106"/>
      <c r="K9" s="114"/>
      <c r="L9" s="8"/>
    </row>
    <row r="10" spans="1:12" ht="12.75">
      <c r="A10" s="87"/>
      <c r="B10" s="99" t="s">
        <v>102</v>
      </c>
      <c r="C10" s="8"/>
      <c r="D10" s="8"/>
      <c r="E10" s="46">
        <f>SUM(E12:E52)</f>
        <v>0</v>
      </c>
      <c r="F10" s="8"/>
      <c r="G10" s="99" t="s">
        <v>102</v>
      </c>
      <c r="H10" s="8"/>
      <c r="I10" s="8"/>
      <c r="J10" s="65">
        <f>J12+J20+J28+J36</f>
        <v>0</v>
      </c>
      <c r="K10" s="107"/>
      <c r="L10" s="8"/>
    </row>
    <row r="11" spans="1:12" ht="12.75">
      <c r="A11" s="87"/>
      <c r="B11" s="39" t="s">
        <v>103</v>
      </c>
      <c r="C11" s="8"/>
      <c r="D11" s="8"/>
      <c r="E11" s="49"/>
      <c r="F11" s="8"/>
      <c r="G11" s="11"/>
      <c r="H11" s="8"/>
      <c r="I11" s="8"/>
      <c r="J11" s="49"/>
      <c r="K11" s="107"/>
      <c r="L11" s="8"/>
    </row>
    <row r="12" spans="1:12" ht="12.75">
      <c r="A12" s="87"/>
      <c r="B12" s="39" t="s">
        <v>104</v>
      </c>
      <c r="C12" s="8"/>
      <c r="D12" s="8"/>
      <c r="E12" s="58" t="s">
        <v>98</v>
      </c>
      <c r="F12" s="8"/>
      <c r="G12" s="11" t="s">
        <v>105</v>
      </c>
      <c r="H12" s="8"/>
      <c r="I12" s="8"/>
      <c r="J12" s="58"/>
      <c r="K12" s="107"/>
      <c r="L12" s="8"/>
    </row>
    <row r="13" spans="1:12" ht="12.75">
      <c r="A13" s="87"/>
      <c r="B13" s="142" t="s">
        <v>193</v>
      </c>
      <c r="C13" s="8"/>
      <c r="D13" s="8"/>
      <c r="E13" s="49"/>
      <c r="F13" s="8"/>
      <c r="G13" s="7"/>
      <c r="H13" s="7"/>
      <c r="I13" s="7"/>
      <c r="J13" s="106"/>
      <c r="K13" s="114"/>
      <c r="L13" s="8"/>
    </row>
    <row r="14" spans="1:12" ht="12.75">
      <c r="A14" s="87"/>
      <c r="B14" s="39" t="s">
        <v>106</v>
      </c>
      <c r="C14" s="8"/>
      <c r="D14" s="8"/>
      <c r="E14" s="58"/>
      <c r="F14" s="8"/>
      <c r="G14" s="11" t="s">
        <v>107</v>
      </c>
      <c r="H14" s="8"/>
      <c r="I14" s="8"/>
      <c r="J14" s="161"/>
      <c r="K14" s="107"/>
      <c r="L14" s="8"/>
    </row>
    <row r="15" spans="1:12" ht="12.75">
      <c r="A15" s="87"/>
      <c r="B15" s="39"/>
      <c r="C15" s="8"/>
      <c r="D15" s="8"/>
      <c r="E15" s="49"/>
      <c r="F15" s="8"/>
      <c r="G15" s="7"/>
      <c r="H15" s="8"/>
      <c r="I15" s="8"/>
      <c r="J15" s="49"/>
      <c r="K15" s="107"/>
      <c r="L15" s="8"/>
    </row>
    <row r="16" spans="1:12" ht="12.75">
      <c r="A16" s="87"/>
      <c r="B16" s="11" t="s">
        <v>108</v>
      </c>
      <c r="C16" s="8"/>
      <c r="D16" s="7"/>
      <c r="E16" s="58"/>
      <c r="F16" s="8"/>
      <c r="G16" s="11" t="s">
        <v>109</v>
      </c>
      <c r="H16" s="8"/>
      <c r="I16" s="8"/>
      <c r="J16" s="161"/>
      <c r="K16" s="107"/>
      <c r="L16" s="8"/>
    </row>
    <row r="17" spans="1:12" ht="12.75">
      <c r="A17" s="87"/>
      <c r="B17" s="11"/>
      <c r="C17" s="8"/>
      <c r="D17" s="7"/>
      <c r="E17" s="49"/>
      <c r="F17" s="8"/>
      <c r="G17" s="7"/>
      <c r="H17" s="7"/>
      <c r="I17" s="7"/>
      <c r="J17" s="106"/>
      <c r="K17" s="114"/>
      <c r="L17" s="8"/>
    </row>
    <row r="18" spans="1:12" ht="12.75">
      <c r="A18" s="87"/>
      <c r="B18" s="11" t="s">
        <v>194</v>
      </c>
      <c r="C18" s="8"/>
      <c r="D18" s="7"/>
      <c r="E18" s="49"/>
      <c r="F18" s="8"/>
      <c r="G18" s="11" t="s">
        <v>110</v>
      </c>
      <c r="H18" s="8"/>
      <c r="I18" s="8"/>
      <c r="J18" s="61"/>
      <c r="K18" s="114"/>
      <c r="L18" s="8"/>
    </row>
    <row r="19" spans="1:12" ht="12.75">
      <c r="A19" s="87"/>
      <c r="B19" s="11" t="s">
        <v>111</v>
      </c>
      <c r="C19" s="8"/>
      <c r="D19" s="7"/>
      <c r="E19" s="58"/>
      <c r="F19" s="8"/>
      <c r="G19" s="7"/>
      <c r="H19" s="7"/>
      <c r="I19" s="7"/>
      <c r="J19" s="106"/>
      <c r="K19" s="114"/>
      <c r="L19" s="8"/>
    </row>
    <row r="20" spans="1:12" ht="12.75">
      <c r="A20" s="87"/>
      <c r="B20" s="11"/>
      <c r="C20" s="8"/>
      <c r="D20" s="7"/>
      <c r="E20" s="49"/>
      <c r="F20" s="8"/>
      <c r="G20" s="11" t="s">
        <v>112</v>
      </c>
      <c r="H20" s="7"/>
      <c r="I20" s="7"/>
      <c r="J20" s="61"/>
      <c r="K20" s="114"/>
      <c r="L20" s="8"/>
    </row>
    <row r="21" spans="1:12" ht="12.75">
      <c r="A21" s="87"/>
      <c r="B21" s="39" t="s">
        <v>113</v>
      </c>
      <c r="C21" s="8"/>
      <c r="D21" s="7"/>
      <c r="E21" s="58"/>
      <c r="F21" s="8"/>
      <c r="G21" s="7"/>
      <c r="H21" s="7"/>
      <c r="I21" s="7"/>
      <c r="J21" s="106"/>
      <c r="K21" s="114"/>
      <c r="L21" s="8"/>
    </row>
    <row r="22" spans="1:12" ht="12.75">
      <c r="A22" s="87"/>
      <c r="B22" s="39"/>
      <c r="C22" s="8"/>
      <c r="D22" s="7"/>
      <c r="E22" s="49"/>
      <c r="F22" s="8"/>
      <c r="G22" s="11" t="s">
        <v>107</v>
      </c>
      <c r="H22" s="8"/>
      <c r="I22" s="8"/>
      <c r="J22" s="161"/>
      <c r="K22" s="107"/>
      <c r="L22" s="8"/>
    </row>
    <row r="23" spans="1:12" ht="12.75">
      <c r="A23" s="87"/>
      <c r="B23" s="39" t="s">
        <v>114</v>
      </c>
      <c r="C23" s="8"/>
      <c r="D23" s="7"/>
      <c r="E23" s="58"/>
      <c r="F23" s="8"/>
      <c r="G23" s="11"/>
      <c r="H23" s="8"/>
      <c r="I23" s="8"/>
      <c r="J23" s="49"/>
      <c r="K23" s="107"/>
      <c r="L23" s="8"/>
    </row>
    <row r="24" spans="1:12" ht="12.75">
      <c r="A24" s="87"/>
      <c r="B24" s="11"/>
      <c r="C24" s="8"/>
      <c r="D24" s="7"/>
      <c r="E24" s="49"/>
      <c r="F24" s="8"/>
      <c r="G24" s="11" t="s">
        <v>109</v>
      </c>
      <c r="H24" s="8"/>
      <c r="I24" s="8"/>
      <c r="J24" s="161"/>
      <c r="K24" s="107"/>
      <c r="L24" s="8"/>
    </row>
    <row r="25" spans="1:12" ht="12.75">
      <c r="A25" s="87"/>
      <c r="B25" s="21" t="s">
        <v>195</v>
      </c>
      <c r="C25" s="8"/>
      <c r="D25" s="8"/>
      <c r="E25" s="58"/>
      <c r="F25" s="8"/>
      <c r="G25" s="11"/>
      <c r="H25" s="8"/>
      <c r="I25" s="8"/>
      <c r="J25" s="49"/>
      <c r="K25" s="107"/>
      <c r="L25" s="8"/>
    </row>
    <row r="26" spans="1:12" ht="12.75">
      <c r="A26" s="87"/>
      <c r="B26" s="38"/>
      <c r="C26" s="8"/>
      <c r="D26" s="8"/>
      <c r="E26" s="49"/>
      <c r="F26" s="8"/>
      <c r="G26" s="11" t="s">
        <v>115</v>
      </c>
      <c r="H26" s="8"/>
      <c r="I26" s="8"/>
      <c r="J26" s="58"/>
      <c r="K26" s="107"/>
      <c r="L26" s="8"/>
    </row>
    <row r="27" spans="1:12" ht="12.75">
      <c r="A27" s="87"/>
      <c r="B27" s="39" t="s">
        <v>196</v>
      </c>
      <c r="C27" s="8"/>
      <c r="D27" s="8"/>
      <c r="E27" s="49"/>
      <c r="F27" s="8"/>
      <c r="G27" s="11"/>
      <c r="H27" s="8"/>
      <c r="I27" s="8"/>
      <c r="J27" s="49"/>
      <c r="K27" s="107"/>
      <c r="L27" s="8"/>
    </row>
    <row r="28" spans="1:12" ht="12.75">
      <c r="A28" s="87"/>
      <c r="B28" s="39" t="s">
        <v>117</v>
      </c>
      <c r="C28" s="8"/>
      <c r="D28" s="8"/>
      <c r="E28" s="58"/>
      <c r="F28" s="8"/>
      <c r="G28" s="39" t="s">
        <v>116</v>
      </c>
      <c r="H28" s="8"/>
      <c r="I28" s="8"/>
      <c r="J28" s="58"/>
      <c r="K28" s="107"/>
      <c r="L28" s="8"/>
    </row>
    <row r="29" spans="1:12" ht="12.75">
      <c r="A29" s="87"/>
      <c r="B29" s="39"/>
      <c r="C29" s="8"/>
      <c r="D29" s="8"/>
      <c r="E29" s="49"/>
      <c r="F29" s="8"/>
      <c r="G29" s="7"/>
      <c r="H29" s="7"/>
      <c r="I29" s="7"/>
      <c r="J29" s="106"/>
      <c r="K29" s="114"/>
      <c r="L29" s="8"/>
    </row>
    <row r="30" spans="1:12" ht="12.75">
      <c r="A30" s="87"/>
      <c r="B30" s="11" t="s">
        <v>119</v>
      </c>
      <c r="C30" s="8"/>
      <c r="D30" s="8"/>
      <c r="E30" s="58"/>
      <c r="F30" s="8"/>
      <c r="G30" s="11" t="s">
        <v>107</v>
      </c>
      <c r="H30" s="8"/>
      <c r="I30" s="8"/>
      <c r="J30" s="161"/>
      <c r="K30" s="107"/>
      <c r="L30" s="8"/>
    </row>
    <row r="31" spans="1:12" ht="12.75">
      <c r="A31" s="87"/>
      <c r="B31" s="11"/>
      <c r="C31" s="8"/>
      <c r="D31" s="8"/>
      <c r="E31" s="49"/>
      <c r="F31" s="8"/>
      <c r="G31" s="11"/>
      <c r="H31" s="8"/>
      <c r="I31" s="8"/>
      <c r="J31" s="49"/>
      <c r="K31" s="107"/>
      <c r="L31" s="8"/>
    </row>
    <row r="32" spans="1:12" ht="12.75">
      <c r="A32" s="87"/>
      <c r="B32" s="11" t="s">
        <v>180</v>
      </c>
      <c r="C32" s="8"/>
      <c r="D32" s="8"/>
      <c r="E32" s="58"/>
      <c r="F32" s="8"/>
      <c r="G32" s="11" t="s">
        <v>109</v>
      </c>
      <c r="H32" s="8"/>
      <c r="I32" s="8"/>
      <c r="J32" s="161"/>
      <c r="K32" s="107"/>
      <c r="L32" s="8"/>
    </row>
    <row r="33" spans="1:12" ht="12.75">
      <c r="A33" s="87"/>
      <c r="B33" s="11"/>
      <c r="C33" s="8"/>
      <c r="D33" s="8"/>
      <c r="E33" s="49"/>
      <c r="F33" s="8"/>
      <c r="G33" s="11"/>
      <c r="H33" s="8"/>
      <c r="I33" s="8"/>
      <c r="J33" s="49"/>
      <c r="K33" s="107"/>
      <c r="L33" s="8"/>
    </row>
    <row r="34" spans="1:12" ht="12.75">
      <c r="A34" s="87"/>
      <c r="B34" s="11" t="s">
        <v>120</v>
      </c>
      <c r="C34" s="8"/>
      <c r="D34" s="8"/>
      <c r="E34" s="58"/>
      <c r="F34" s="8"/>
      <c r="G34" s="11" t="s">
        <v>115</v>
      </c>
      <c r="H34" s="8"/>
      <c r="I34" s="8"/>
      <c r="J34" s="61"/>
      <c r="K34" s="114"/>
      <c r="L34" s="8"/>
    </row>
    <row r="35" spans="1:12" ht="12.75">
      <c r="A35" s="87"/>
      <c r="B35" s="11"/>
      <c r="C35" s="8"/>
      <c r="D35" s="8"/>
      <c r="E35" s="49"/>
      <c r="F35" s="8"/>
      <c r="G35" s="39"/>
      <c r="H35" s="8"/>
      <c r="I35" s="8"/>
      <c r="J35" s="49"/>
      <c r="K35" s="107"/>
      <c r="L35" s="8"/>
    </row>
    <row r="36" spans="1:12" ht="12.75">
      <c r="A36" s="87"/>
      <c r="B36" s="11" t="s">
        <v>121</v>
      </c>
      <c r="C36" s="8"/>
      <c r="D36" s="8"/>
      <c r="E36" s="58"/>
      <c r="F36" s="8"/>
      <c r="G36" s="11" t="s">
        <v>118</v>
      </c>
      <c r="H36" s="7"/>
      <c r="I36" s="7"/>
      <c r="J36" s="61"/>
      <c r="K36" s="114"/>
      <c r="L36" s="8"/>
    </row>
    <row r="37" spans="1:12" ht="12.75">
      <c r="A37" s="87"/>
      <c r="B37" s="7"/>
      <c r="C37" s="8"/>
      <c r="D37" s="8"/>
      <c r="E37" s="49"/>
      <c r="F37" s="8"/>
      <c r="G37" s="7"/>
      <c r="H37" s="7"/>
      <c r="I37" s="7"/>
      <c r="J37" s="106"/>
      <c r="K37" s="114"/>
      <c r="L37" s="8"/>
    </row>
    <row r="38" spans="1:12" ht="12.75">
      <c r="A38" s="87"/>
      <c r="B38" s="11" t="s">
        <v>197</v>
      </c>
      <c r="C38" s="79"/>
      <c r="D38" s="8"/>
      <c r="E38" s="58"/>
      <c r="F38" s="8"/>
      <c r="G38" s="11" t="s">
        <v>107</v>
      </c>
      <c r="H38" s="8"/>
      <c r="I38" s="8"/>
      <c r="J38" s="161"/>
      <c r="K38" s="107"/>
      <c r="L38" s="8"/>
    </row>
    <row r="39" spans="1:12" ht="12.75">
      <c r="A39" s="87"/>
      <c r="B39" s="39" t="s">
        <v>83</v>
      </c>
      <c r="C39" s="8"/>
      <c r="D39" s="8"/>
      <c r="E39" s="49"/>
      <c r="F39" s="8"/>
      <c r="G39" s="7"/>
      <c r="H39" s="7"/>
      <c r="I39" s="7"/>
      <c r="J39" s="106"/>
      <c r="K39" s="114"/>
      <c r="L39" s="8"/>
    </row>
    <row r="40" spans="1:12" ht="12.75">
      <c r="A40" s="87"/>
      <c r="B40" s="11" t="s">
        <v>240</v>
      </c>
      <c r="C40" s="156"/>
      <c r="D40" s="8"/>
      <c r="E40" s="58"/>
      <c r="F40" s="8"/>
      <c r="G40" s="11" t="s">
        <v>109</v>
      </c>
      <c r="H40" s="8"/>
      <c r="I40" s="8"/>
      <c r="J40" s="161"/>
      <c r="K40" s="107"/>
      <c r="L40" s="8"/>
    </row>
    <row r="41" spans="1:12" ht="12.75">
      <c r="A41" s="87"/>
      <c r="B41" s="8"/>
      <c r="C41" s="8"/>
      <c r="D41" s="8"/>
      <c r="E41" s="49"/>
      <c r="F41" s="8"/>
      <c r="G41" s="7"/>
      <c r="H41" s="7"/>
      <c r="I41" s="7"/>
      <c r="J41" s="106"/>
      <c r="K41" s="114"/>
      <c r="L41" s="8"/>
    </row>
    <row r="42" spans="1:12" ht="12.75">
      <c r="A42" s="87"/>
      <c r="B42" s="11" t="s">
        <v>198</v>
      </c>
      <c r="C42" s="156"/>
      <c r="D42" s="8"/>
      <c r="E42" s="58"/>
      <c r="F42" s="8"/>
      <c r="G42" s="11" t="s">
        <v>110</v>
      </c>
      <c r="H42" s="8"/>
      <c r="I42" s="8"/>
      <c r="J42" s="60"/>
      <c r="K42" s="115"/>
      <c r="L42" s="8"/>
    </row>
    <row r="43" spans="1:12" ht="12.75">
      <c r="A43" s="87"/>
      <c r="B43" s="21"/>
      <c r="C43" s="8"/>
      <c r="D43" s="8"/>
      <c r="E43" s="49"/>
      <c r="F43" s="8"/>
      <c r="G43" s="7"/>
      <c r="H43" s="7"/>
      <c r="I43" s="7"/>
      <c r="J43" s="106"/>
      <c r="K43" s="114"/>
      <c r="L43" s="8"/>
    </row>
    <row r="44" spans="1:12" ht="12.75">
      <c r="A44" s="87"/>
      <c r="B44" s="11" t="s">
        <v>199</v>
      </c>
      <c r="C44" s="156"/>
      <c r="D44" s="8"/>
      <c r="E44" s="58"/>
      <c r="F44" s="8"/>
      <c r="G44" s="99" t="s">
        <v>204</v>
      </c>
      <c r="H44" s="8"/>
      <c r="I44" s="8"/>
      <c r="J44" s="158">
        <f>J46+J48+J50+J52</f>
        <v>0</v>
      </c>
      <c r="K44" s="116"/>
      <c r="L44" s="8"/>
    </row>
    <row r="45" spans="1:12" ht="12.75">
      <c r="A45" s="87"/>
      <c r="B45" s="7"/>
      <c r="C45" s="7"/>
      <c r="D45" s="7"/>
      <c r="E45" s="106"/>
      <c r="F45" s="8"/>
      <c r="G45" s="99"/>
      <c r="H45" s="8"/>
      <c r="I45" s="8"/>
      <c r="J45" s="52"/>
      <c r="K45" s="115"/>
      <c r="L45" s="8"/>
    </row>
    <row r="46" spans="1:12" ht="12.75">
      <c r="A46" s="87"/>
      <c r="B46" s="11" t="s">
        <v>200</v>
      </c>
      <c r="C46" s="156"/>
      <c r="D46" s="8"/>
      <c r="E46" s="58"/>
      <c r="F46" s="8"/>
      <c r="G46" s="11" t="s">
        <v>124</v>
      </c>
      <c r="H46" s="7"/>
      <c r="I46" s="7"/>
      <c r="J46" s="58"/>
      <c r="K46" s="107"/>
      <c r="L46" s="8"/>
    </row>
    <row r="47" spans="1:12" ht="12.75">
      <c r="A47" s="87"/>
      <c r="B47" s="7"/>
      <c r="C47" s="7"/>
      <c r="D47" s="7"/>
      <c r="E47" s="106"/>
      <c r="F47" s="8"/>
      <c r="G47" s="7"/>
      <c r="H47" s="7"/>
      <c r="I47" s="7"/>
      <c r="J47" s="49"/>
      <c r="K47" s="107"/>
      <c r="L47" s="8"/>
    </row>
    <row r="48" spans="1:12" ht="12.75">
      <c r="A48" s="87"/>
      <c r="B48" s="11" t="s">
        <v>201</v>
      </c>
      <c r="C48" s="156"/>
      <c r="D48" s="8"/>
      <c r="E48" s="58"/>
      <c r="F48" s="8"/>
      <c r="G48" s="11" t="s">
        <v>205</v>
      </c>
      <c r="H48" s="7"/>
      <c r="I48" s="7"/>
      <c r="J48" s="58"/>
      <c r="K48" s="107"/>
      <c r="L48" s="8"/>
    </row>
    <row r="49" spans="1:12" ht="12.75">
      <c r="A49" s="87"/>
      <c r="B49" s="7"/>
      <c r="C49" s="7"/>
      <c r="D49" s="7"/>
      <c r="E49" s="106"/>
      <c r="F49" s="8"/>
      <c r="G49" s="7"/>
      <c r="H49" s="7"/>
      <c r="I49" s="7"/>
      <c r="J49" s="33"/>
      <c r="K49" s="111"/>
      <c r="L49" s="8"/>
    </row>
    <row r="50" spans="1:12" ht="12.75">
      <c r="A50" s="87"/>
      <c r="B50" s="11" t="s">
        <v>202</v>
      </c>
      <c r="C50" s="156"/>
      <c r="D50" s="8"/>
      <c r="E50" s="58"/>
      <c r="F50" s="8"/>
      <c r="G50" s="11" t="s">
        <v>206</v>
      </c>
      <c r="H50" s="7"/>
      <c r="I50" s="7"/>
      <c r="J50" s="58"/>
      <c r="K50" s="107"/>
      <c r="L50" s="8"/>
    </row>
    <row r="51" spans="1:12" ht="12.75">
      <c r="A51" s="87"/>
      <c r="B51" s="7"/>
      <c r="C51" s="7"/>
      <c r="D51" s="7"/>
      <c r="E51" s="106"/>
      <c r="F51" s="8"/>
      <c r="G51" s="8"/>
      <c r="H51" s="8"/>
      <c r="I51" s="8"/>
      <c r="J51" s="35"/>
      <c r="K51" s="113"/>
      <c r="L51" s="4"/>
    </row>
    <row r="52" spans="1:12" ht="12.75">
      <c r="A52" s="87"/>
      <c r="B52" s="11" t="s">
        <v>203</v>
      </c>
      <c r="C52" s="156"/>
      <c r="D52" s="8"/>
      <c r="E52" s="58"/>
      <c r="F52" s="8"/>
      <c r="G52" s="11" t="s">
        <v>207</v>
      </c>
      <c r="H52" s="66"/>
      <c r="I52" s="8"/>
      <c r="J52" s="58"/>
      <c r="K52" s="107"/>
      <c r="L52" s="4"/>
    </row>
    <row r="53" spans="1:12" ht="12.75">
      <c r="A53" s="87"/>
      <c r="B53" s="7"/>
      <c r="C53" s="8"/>
      <c r="D53" s="8"/>
      <c r="E53" s="8"/>
      <c r="F53" s="8"/>
      <c r="G53" s="7"/>
      <c r="H53" s="7"/>
      <c r="I53" s="7"/>
      <c r="J53" s="33"/>
      <c r="K53" s="111"/>
      <c r="L53" s="4"/>
    </row>
    <row r="54" spans="1:12" ht="12.75">
      <c r="A54" s="87"/>
      <c r="B54" s="7"/>
      <c r="C54" s="8"/>
      <c r="D54" s="8"/>
      <c r="E54" s="8"/>
      <c r="F54" s="8"/>
      <c r="G54" s="99" t="s">
        <v>209</v>
      </c>
      <c r="H54" s="8"/>
      <c r="I54" s="8"/>
      <c r="J54" s="54"/>
      <c r="K54" s="117"/>
      <c r="L54" s="4"/>
    </row>
    <row r="55" spans="1:11" ht="13.5" thickBot="1">
      <c r="A55" s="103"/>
      <c r="B55" s="145" t="s">
        <v>122</v>
      </c>
      <c r="C55" s="108"/>
      <c r="D55" s="108"/>
      <c r="E55" s="108"/>
      <c r="F55" s="108"/>
      <c r="G55" s="104"/>
      <c r="H55" s="104"/>
      <c r="I55" s="104"/>
      <c r="J55" s="105"/>
      <c r="K55" s="118"/>
    </row>
    <row r="56" spans="1:11" ht="15.75">
      <c r="A56" s="122"/>
      <c r="B56" s="162" t="s">
        <v>253</v>
      </c>
      <c r="C56" s="162"/>
      <c r="D56" s="162"/>
      <c r="E56" s="162"/>
      <c r="F56" s="162"/>
      <c r="G56" s="162"/>
      <c r="H56" s="162"/>
      <c r="I56" s="162"/>
      <c r="J56" s="162"/>
      <c r="K56" s="110"/>
    </row>
    <row r="57" spans="1:11" ht="15.75">
      <c r="A57" s="87"/>
      <c r="B57" s="141"/>
      <c r="C57" s="7"/>
      <c r="D57" s="7"/>
      <c r="E57" s="11" t="s">
        <v>0</v>
      </c>
      <c r="F57" s="7"/>
      <c r="G57" s="7"/>
      <c r="H57" s="7"/>
      <c r="I57" s="7"/>
      <c r="J57" s="33"/>
      <c r="K57" s="111"/>
    </row>
    <row r="58" spans="1:11" ht="12.75">
      <c r="A58" s="87"/>
      <c r="B58" s="2"/>
      <c r="C58" s="2"/>
      <c r="D58" s="2"/>
      <c r="E58" s="2"/>
      <c r="F58" s="2"/>
      <c r="G58" s="2"/>
      <c r="H58" s="2"/>
      <c r="I58" s="2"/>
      <c r="J58" s="37" t="s">
        <v>254</v>
      </c>
      <c r="K58" s="112"/>
    </row>
    <row r="59" spans="1:11" ht="7.5" customHeight="1">
      <c r="A59" s="87"/>
      <c r="B59" s="7"/>
      <c r="C59" s="7"/>
      <c r="D59" s="7"/>
      <c r="E59" s="7"/>
      <c r="F59" s="7"/>
      <c r="G59" s="7"/>
      <c r="H59" s="7"/>
      <c r="I59" s="7" t="s">
        <v>98</v>
      </c>
      <c r="J59" s="33"/>
      <c r="K59" s="111"/>
    </row>
    <row r="60" spans="1:11" ht="12.75">
      <c r="A60" s="87"/>
      <c r="B60" s="8" t="s">
        <v>2</v>
      </c>
      <c r="C60" s="59">
        <f>IF(ISTEXT('Part I'!C5),'Part I'!C5,"")</f>
      </c>
      <c r="D60" s="3"/>
      <c r="E60" s="8"/>
      <c r="F60" s="8" t="s">
        <v>3</v>
      </c>
      <c r="G60" s="59">
        <f>IF(ISTEXT('Part I'!G5),'Part I'!G5,"")</f>
      </c>
      <c r="H60" s="3"/>
      <c r="I60" s="3"/>
      <c r="J60" s="34"/>
      <c r="K60" s="113"/>
    </row>
    <row r="61" spans="1:11" ht="4.5" customHeight="1">
      <c r="A61" s="87"/>
      <c r="B61" s="8"/>
      <c r="C61" s="8"/>
      <c r="D61" s="8"/>
      <c r="E61" s="8"/>
      <c r="F61" s="8"/>
      <c r="G61" s="8"/>
      <c r="H61" s="8"/>
      <c r="I61" s="8"/>
      <c r="J61" s="35"/>
      <c r="K61" s="113"/>
    </row>
    <row r="62" spans="1:11" ht="12.75">
      <c r="A62" s="87"/>
      <c r="B62" s="99" t="s">
        <v>208</v>
      </c>
      <c r="C62" s="8"/>
      <c r="D62" s="8"/>
      <c r="E62" s="8"/>
      <c r="F62" s="8"/>
      <c r="G62" s="8"/>
      <c r="H62" s="8"/>
      <c r="I62" s="8"/>
      <c r="J62" s="35"/>
      <c r="K62" s="113"/>
    </row>
    <row r="63" spans="1:11" ht="4.5" customHeight="1" thickBot="1">
      <c r="A63" s="87"/>
      <c r="B63" s="11"/>
      <c r="C63" s="8"/>
      <c r="D63" s="7"/>
      <c r="E63" s="44"/>
      <c r="F63" s="8"/>
      <c r="G63" s="99"/>
      <c r="H63" s="8"/>
      <c r="I63" s="8"/>
      <c r="J63" s="49"/>
      <c r="K63" s="107"/>
    </row>
    <row r="64" spans="1:11" ht="12.75">
      <c r="A64" s="87"/>
      <c r="B64" s="23" t="s">
        <v>210</v>
      </c>
      <c r="C64" s="8"/>
      <c r="D64" s="7"/>
      <c r="E64" s="43">
        <f>SUM(E67:E75)</f>
        <v>0</v>
      </c>
      <c r="F64" s="8"/>
      <c r="G64" s="80" t="s">
        <v>226</v>
      </c>
      <c r="H64" s="81"/>
      <c r="I64" s="81"/>
      <c r="J64" s="82">
        <f>SUM(J67:J81)</f>
        <v>0</v>
      </c>
      <c r="K64" s="107"/>
    </row>
    <row r="65" spans="1:11" ht="12.75">
      <c r="A65" s="87"/>
      <c r="B65" s="11"/>
      <c r="C65" s="8"/>
      <c r="D65" s="7"/>
      <c r="E65" s="44"/>
      <c r="F65" s="8"/>
      <c r="G65" s="83" t="s">
        <v>227</v>
      </c>
      <c r="H65" s="8"/>
      <c r="I65" s="8"/>
      <c r="J65" s="84"/>
      <c r="K65" s="107"/>
    </row>
    <row r="66" spans="1:11" ht="12.75">
      <c r="A66" s="87"/>
      <c r="B66" s="11" t="s">
        <v>128</v>
      </c>
      <c r="C66" s="8"/>
      <c r="D66" s="7"/>
      <c r="E66" s="44"/>
      <c r="F66" s="8"/>
      <c r="G66" s="83"/>
      <c r="H66" s="8" t="s">
        <v>228</v>
      </c>
      <c r="I66" s="8"/>
      <c r="J66" s="84"/>
      <c r="K66" s="107"/>
    </row>
    <row r="67" spans="1:11" ht="12.75">
      <c r="A67" s="87"/>
      <c r="B67" s="11" t="s">
        <v>130</v>
      </c>
      <c r="C67" s="8"/>
      <c r="D67" s="7"/>
      <c r="E67" s="54"/>
      <c r="F67" s="8"/>
      <c r="G67" s="85" t="s">
        <v>125</v>
      </c>
      <c r="H67" s="7"/>
      <c r="I67" s="7"/>
      <c r="J67" s="86"/>
      <c r="K67" s="107"/>
    </row>
    <row r="68" spans="1:11" ht="12.75">
      <c r="A68" s="87"/>
      <c r="B68" s="7"/>
      <c r="C68" s="7"/>
      <c r="D68" s="7"/>
      <c r="E68" s="44"/>
      <c r="F68" s="8"/>
      <c r="G68" s="87"/>
      <c r="H68" s="8"/>
      <c r="I68" s="8"/>
      <c r="J68" s="84"/>
      <c r="K68" s="107"/>
    </row>
    <row r="69" spans="1:11" ht="12.75">
      <c r="A69" s="87"/>
      <c r="B69" s="39" t="s">
        <v>132</v>
      </c>
      <c r="C69" s="8"/>
      <c r="D69" s="7"/>
      <c r="E69" s="54"/>
      <c r="F69" s="8"/>
      <c r="G69" s="85" t="s">
        <v>126</v>
      </c>
      <c r="H69" s="8"/>
      <c r="I69" s="8"/>
      <c r="J69" s="86"/>
      <c r="K69" s="107"/>
    </row>
    <row r="70" spans="1:11" ht="12.75">
      <c r="A70" s="87"/>
      <c r="B70" s="7"/>
      <c r="C70" s="7"/>
      <c r="D70" s="7"/>
      <c r="E70" s="44"/>
      <c r="F70" s="8"/>
      <c r="G70" s="87"/>
      <c r="H70" s="7"/>
      <c r="I70" s="7"/>
      <c r="J70" s="84"/>
      <c r="K70" s="107"/>
    </row>
    <row r="71" spans="1:11" ht="12.75">
      <c r="A71" s="87"/>
      <c r="B71" s="11" t="s">
        <v>134</v>
      </c>
      <c r="C71" s="8"/>
      <c r="D71" s="7"/>
      <c r="E71" s="54"/>
      <c r="F71" s="8"/>
      <c r="G71" s="85" t="s">
        <v>127</v>
      </c>
      <c r="H71" s="8"/>
      <c r="I71" s="8"/>
      <c r="J71" s="86"/>
      <c r="K71" s="107"/>
    </row>
    <row r="72" spans="1:11" ht="12.75">
      <c r="A72" s="87"/>
      <c r="B72" s="7"/>
      <c r="C72" s="7"/>
      <c r="D72" s="7"/>
      <c r="E72" s="44"/>
      <c r="F72" s="8"/>
      <c r="G72" s="87"/>
      <c r="H72" s="7"/>
      <c r="I72" s="7"/>
      <c r="J72" s="84"/>
      <c r="K72" s="107"/>
    </row>
    <row r="73" spans="1:11" ht="12.75">
      <c r="A73" s="87"/>
      <c r="B73" s="11" t="s">
        <v>135</v>
      </c>
      <c r="C73" s="8"/>
      <c r="D73" s="7"/>
      <c r="E73" s="54"/>
      <c r="F73" s="8"/>
      <c r="G73" s="85" t="s">
        <v>129</v>
      </c>
      <c r="H73" s="7"/>
      <c r="I73" s="7"/>
      <c r="J73" s="86"/>
      <c r="K73" s="107"/>
    </row>
    <row r="74" spans="1:11" ht="12.75">
      <c r="A74" s="87"/>
      <c r="B74" s="11" t="s">
        <v>83</v>
      </c>
      <c r="C74" s="8"/>
      <c r="D74" s="7"/>
      <c r="E74" s="44"/>
      <c r="F74" s="8"/>
      <c r="G74" s="85"/>
      <c r="H74" s="7"/>
      <c r="I74" s="7"/>
      <c r="J74" s="84"/>
      <c r="K74" s="107"/>
    </row>
    <row r="75" spans="1:11" ht="12.75">
      <c r="A75" s="87"/>
      <c r="B75" s="63" t="s">
        <v>95</v>
      </c>
      <c r="C75" s="187"/>
      <c r="D75" s="187"/>
      <c r="E75" s="54"/>
      <c r="F75" s="8"/>
      <c r="G75" s="85" t="s">
        <v>131</v>
      </c>
      <c r="H75" s="7"/>
      <c r="I75" s="7"/>
      <c r="J75" s="86"/>
      <c r="K75" s="107"/>
    </row>
    <row r="76" spans="1:11" ht="12.75">
      <c r="A76" s="87"/>
      <c r="B76" s="7"/>
      <c r="C76" s="7"/>
      <c r="D76" s="7"/>
      <c r="E76" s="44"/>
      <c r="F76" s="8"/>
      <c r="G76" s="85"/>
      <c r="H76" s="7"/>
      <c r="I76" s="7"/>
      <c r="J76" s="84"/>
      <c r="K76" s="107"/>
    </row>
    <row r="77" spans="1:11" ht="12.75">
      <c r="A77" s="87"/>
      <c r="B77" s="23" t="s">
        <v>211</v>
      </c>
      <c r="C77" s="8"/>
      <c r="D77" s="8"/>
      <c r="E77" s="58"/>
      <c r="F77" s="8"/>
      <c r="G77" s="85" t="s">
        <v>133</v>
      </c>
      <c r="H77" s="7"/>
      <c r="I77" s="7"/>
      <c r="J77" s="86"/>
      <c r="K77" s="107"/>
    </row>
    <row r="78" spans="1:11" ht="12.75">
      <c r="A78" s="87"/>
      <c r="B78" s="7"/>
      <c r="C78" s="7"/>
      <c r="D78" s="7"/>
      <c r="E78" s="44"/>
      <c r="F78" s="8"/>
      <c r="G78" s="85" t="s">
        <v>83</v>
      </c>
      <c r="H78" s="8"/>
      <c r="I78" s="8"/>
      <c r="J78" s="107"/>
      <c r="K78" s="107"/>
    </row>
    <row r="79" spans="1:11" ht="12.75">
      <c r="A79" s="87"/>
      <c r="B79" s="38" t="s">
        <v>213</v>
      </c>
      <c r="C79" s="8"/>
      <c r="D79" s="7"/>
      <c r="E79" s="43">
        <f>SUM(E81:E86)</f>
        <v>0</v>
      </c>
      <c r="F79" s="8"/>
      <c r="G79" s="88" t="s">
        <v>86</v>
      </c>
      <c r="H79" s="187"/>
      <c r="I79" s="187"/>
      <c r="J79" s="86"/>
      <c r="K79" s="107"/>
    </row>
    <row r="80" spans="1:11" ht="12.75">
      <c r="A80" s="87"/>
      <c r="B80" s="7"/>
      <c r="C80" s="8"/>
      <c r="D80" s="7"/>
      <c r="E80" s="44"/>
      <c r="F80" s="8"/>
      <c r="G80" s="87"/>
      <c r="H80" s="7"/>
      <c r="I80" s="7"/>
      <c r="J80" s="84"/>
      <c r="K80" s="107"/>
    </row>
    <row r="81" spans="1:11" ht="12.75">
      <c r="A81" s="87"/>
      <c r="B81" s="39" t="s">
        <v>125</v>
      </c>
      <c r="C81" s="8"/>
      <c r="D81" s="8"/>
      <c r="E81" s="54"/>
      <c r="F81" s="8"/>
      <c r="G81" s="88" t="s">
        <v>229</v>
      </c>
      <c r="H81" s="187"/>
      <c r="I81" s="187"/>
      <c r="J81" s="86"/>
      <c r="K81" s="107"/>
    </row>
    <row r="82" spans="1:11" ht="12.75">
      <c r="A82" s="87"/>
      <c r="B82" s="39"/>
      <c r="C82" s="8"/>
      <c r="D82" s="8"/>
      <c r="E82" s="44"/>
      <c r="F82" s="8"/>
      <c r="G82" s="87"/>
      <c r="H82" s="8"/>
      <c r="I82" s="8"/>
      <c r="J82" s="84"/>
      <c r="K82" s="107"/>
    </row>
    <row r="83" spans="1:11" ht="12.75">
      <c r="A83" s="87"/>
      <c r="B83" s="11" t="s">
        <v>126</v>
      </c>
      <c r="C83" s="8"/>
      <c r="D83" s="8"/>
      <c r="E83" s="54"/>
      <c r="F83" s="8"/>
      <c r="G83" s="89" t="s">
        <v>137</v>
      </c>
      <c r="H83" s="7"/>
      <c r="I83" s="8"/>
      <c r="J83" s="90"/>
      <c r="K83" s="119"/>
    </row>
    <row r="84" spans="1:11" ht="13.5" thickBot="1">
      <c r="A84" s="87"/>
      <c r="B84" s="11" t="s">
        <v>83</v>
      </c>
      <c r="C84" s="8"/>
      <c r="D84" s="8"/>
      <c r="E84" s="44"/>
      <c r="F84" s="8"/>
      <c r="G84" s="91" t="s">
        <v>30</v>
      </c>
      <c r="H84" s="92"/>
      <c r="I84" s="93" t="s">
        <v>31</v>
      </c>
      <c r="J84" s="94"/>
      <c r="K84" s="120"/>
    </row>
    <row r="85" spans="1:11" ht="13.5" thickBot="1">
      <c r="A85" s="87"/>
      <c r="B85" s="11" t="s">
        <v>212</v>
      </c>
      <c r="C85" s="187"/>
      <c r="D85" s="187"/>
      <c r="E85" s="54"/>
      <c r="F85" s="8"/>
      <c r="G85" s="7"/>
      <c r="H85" s="7"/>
      <c r="I85" s="7"/>
      <c r="J85" s="7"/>
      <c r="K85" s="119"/>
    </row>
    <row r="86" spans="1:11" ht="12.75">
      <c r="A86" s="87"/>
      <c r="B86" s="11"/>
      <c r="C86" s="8"/>
      <c r="D86" s="8"/>
      <c r="E86" s="44"/>
      <c r="F86" s="8"/>
      <c r="G86" s="80" t="s">
        <v>230</v>
      </c>
      <c r="H86" s="81"/>
      <c r="I86" s="95"/>
      <c r="J86" s="96">
        <f>SUM(J88:J96)</f>
        <v>0</v>
      </c>
      <c r="K86" s="117"/>
    </row>
    <row r="87" spans="1:11" ht="12.75">
      <c r="A87" s="87"/>
      <c r="B87" s="23" t="s">
        <v>238</v>
      </c>
      <c r="C87" s="7"/>
      <c r="D87" s="7"/>
      <c r="E87" s="46">
        <f>ROUNDUP(SUM(E10+J10+J44+J54+E64+E77+E79),-3)</f>
        <v>0</v>
      </c>
      <c r="F87" s="7"/>
      <c r="G87" s="85"/>
      <c r="H87" s="8" t="s">
        <v>231</v>
      </c>
      <c r="I87" s="7"/>
      <c r="J87" s="97"/>
      <c r="K87" s="117"/>
    </row>
    <row r="88" spans="1:11" ht="12.75">
      <c r="A88" s="87"/>
      <c r="B88" s="8"/>
      <c r="C88" s="7"/>
      <c r="D88" s="7"/>
      <c r="E88" s="7"/>
      <c r="F88" s="49"/>
      <c r="G88" s="85" t="s">
        <v>138</v>
      </c>
      <c r="H88" s="8"/>
      <c r="I88" s="7"/>
      <c r="J88" s="98"/>
      <c r="K88" s="117"/>
    </row>
    <row r="89" spans="1:11" ht="12.75">
      <c r="A89" s="87"/>
      <c r="B89" s="23" t="s">
        <v>214</v>
      </c>
      <c r="C89" s="8"/>
      <c r="D89" s="8"/>
      <c r="E89" s="46">
        <f>(E87*D92)</f>
        <v>0</v>
      </c>
      <c r="F89" s="8"/>
      <c r="G89" s="87"/>
      <c r="H89" s="7"/>
      <c r="I89" s="7"/>
      <c r="J89" s="97"/>
      <c r="K89" s="117"/>
    </row>
    <row r="90" spans="1:11" ht="12.75">
      <c r="A90" s="87"/>
      <c r="B90" s="136" t="s">
        <v>215</v>
      </c>
      <c r="C90" s="7"/>
      <c r="D90" s="7"/>
      <c r="E90" s="7"/>
      <c r="F90" s="8"/>
      <c r="G90" s="85" t="s">
        <v>139</v>
      </c>
      <c r="H90" s="8"/>
      <c r="I90" s="7"/>
      <c r="J90" s="98"/>
      <c r="K90" s="117"/>
    </row>
    <row r="91" spans="1:11" ht="12.75">
      <c r="A91" s="87"/>
      <c r="B91" s="136" t="s">
        <v>239</v>
      </c>
      <c r="C91" s="7"/>
      <c r="D91" s="7"/>
      <c r="E91" s="7"/>
      <c r="F91" s="8"/>
      <c r="G91" s="87"/>
      <c r="H91" s="7"/>
      <c r="I91" s="7"/>
      <c r="J91" s="97"/>
      <c r="K91" s="117"/>
    </row>
    <row r="92" spans="1:11" ht="12.75">
      <c r="A92" s="87"/>
      <c r="B92" s="8"/>
      <c r="C92" s="8"/>
      <c r="D92" s="100"/>
      <c r="E92" s="7"/>
      <c r="F92" s="8"/>
      <c r="G92" s="85" t="s">
        <v>140</v>
      </c>
      <c r="H92" s="8"/>
      <c r="I92" s="7"/>
      <c r="J92" s="98"/>
      <c r="K92" s="117"/>
    </row>
    <row r="93" spans="1:11" ht="12.75">
      <c r="A93" s="87"/>
      <c r="B93" s="8"/>
      <c r="C93" s="8"/>
      <c r="D93" s="101" t="s">
        <v>141</v>
      </c>
      <c r="E93" s="101"/>
      <c r="F93" s="8"/>
      <c r="G93" s="87"/>
      <c r="H93" s="7"/>
      <c r="I93" s="7"/>
      <c r="J93" s="97"/>
      <c r="K93" s="117"/>
    </row>
    <row r="94" spans="1:11" ht="12.75">
      <c r="A94" s="87"/>
      <c r="B94" s="23" t="s">
        <v>216</v>
      </c>
      <c r="C94" s="8"/>
      <c r="D94" s="8"/>
      <c r="E94" s="46">
        <f>E87*D95</f>
        <v>0</v>
      </c>
      <c r="F94" s="8"/>
      <c r="G94" s="85" t="s">
        <v>232</v>
      </c>
      <c r="H94" s="8"/>
      <c r="I94" s="7"/>
      <c r="J94" s="98"/>
      <c r="K94" s="117"/>
    </row>
    <row r="95" spans="1:11" ht="12.75">
      <c r="A95" s="87"/>
      <c r="B95" s="8" t="s">
        <v>220</v>
      </c>
      <c r="C95" s="8"/>
      <c r="D95" s="100"/>
      <c r="E95" s="10"/>
      <c r="F95" s="8"/>
      <c r="G95" s="85" t="s">
        <v>83</v>
      </c>
      <c r="H95" s="8"/>
      <c r="I95" s="7"/>
      <c r="J95" s="97"/>
      <c r="K95" s="117"/>
    </row>
    <row r="96" spans="1:11" ht="12.75">
      <c r="A96" s="87"/>
      <c r="B96" s="7"/>
      <c r="C96" s="8"/>
      <c r="D96" s="101" t="s">
        <v>141</v>
      </c>
      <c r="E96" s="10"/>
      <c r="F96" s="8"/>
      <c r="G96" s="88" t="s">
        <v>136</v>
      </c>
      <c r="H96" s="187"/>
      <c r="I96" s="187"/>
      <c r="J96" s="98"/>
      <c r="K96" s="117"/>
    </row>
    <row r="97" spans="1:11" ht="12.75">
      <c r="A97" s="87"/>
      <c r="B97" s="7"/>
      <c r="C97" s="8"/>
      <c r="D97" s="101"/>
      <c r="E97" s="10"/>
      <c r="F97" s="8"/>
      <c r="G97" s="87"/>
      <c r="H97" s="7"/>
      <c r="I97" s="7"/>
      <c r="J97" s="90"/>
      <c r="K97" s="119"/>
    </row>
    <row r="98" spans="1:11" ht="12.75">
      <c r="A98" s="87"/>
      <c r="B98" s="24" t="s">
        <v>217</v>
      </c>
      <c r="C98" s="7"/>
      <c r="D98" s="7"/>
      <c r="E98" s="46">
        <f>E87*D99</f>
        <v>0</v>
      </c>
      <c r="F98" s="7"/>
      <c r="G98" s="89" t="s">
        <v>233</v>
      </c>
      <c r="H98" s="7"/>
      <c r="I98" s="8"/>
      <c r="J98" s="90"/>
      <c r="K98" s="119"/>
    </row>
    <row r="99" spans="1:11" ht="13.5" thickBot="1">
      <c r="A99" s="87"/>
      <c r="B99" s="20" t="s">
        <v>220</v>
      </c>
      <c r="C99" s="7"/>
      <c r="D99" s="100"/>
      <c r="E99" s="52"/>
      <c r="F99" s="7"/>
      <c r="G99" s="91" t="s">
        <v>30</v>
      </c>
      <c r="H99" s="92"/>
      <c r="I99" s="93" t="s">
        <v>31</v>
      </c>
      <c r="J99" s="94"/>
      <c r="K99" s="120"/>
    </row>
    <row r="100" spans="1:11" ht="12.75">
      <c r="A100" s="87"/>
      <c r="B100" s="7"/>
      <c r="C100" s="7"/>
      <c r="D100" s="101" t="s">
        <v>141</v>
      </c>
      <c r="E100" s="49"/>
      <c r="F100" s="8"/>
      <c r="G100" s="7"/>
      <c r="H100" s="7"/>
      <c r="I100" s="7"/>
      <c r="J100" s="7"/>
      <c r="K100" s="119"/>
    </row>
    <row r="101" spans="1:11" ht="12.75">
      <c r="A101" s="87"/>
      <c r="B101" s="7"/>
      <c r="C101" s="8"/>
      <c r="D101" s="8"/>
      <c r="E101" s="10"/>
      <c r="F101" s="8"/>
      <c r="G101" s="7"/>
      <c r="H101" s="7"/>
      <c r="I101" s="7"/>
      <c r="J101" s="7"/>
      <c r="K101" s="119"/>
    </row>
    <row r="102" spans="1:11" ht="12.75">
      <c r="A102" s="87"/>
      <c r="B102" s="24" t="s">
        <v>218</v>
      </c>
      <c r="C102" s="7"/>
      <c r="D102" s="7"/>
      <c r="E102" s="46">
        <f>E87*D103</f>
        <v>0</v>
      </c>
      <c r="F102" s="8"/>
      <c r="G102" s="7"/>
      <c r="H102" s="7"/>
      <c r="I102" s="7"/>
      <c r="J102" s="7"/>
      <c r="K102" s="119"/>
    </row>
    <row r="103" spans="1:11" ht="12.75">
      <c r="A103" s="87"/>
      <c r="B103" s="20" t="s">
        <v>219</v>
      </c>
      <c r="C103" s="7"/>
      <c r="D103" s="100"/>
      <c r="E103" s="52"/>
      <c r="F103" s="8"/>
      <c r="G103" s="24"/>
      <c r="H103" s="7"/>
      <c r="I103" s="7"/>
      <c r="J103" s="7"/>
      <c r="K103" s="119"/>
    </row>
    <row r="104" spans="1:11" ht="12.75">
      <c r="A104" s="87"/>
      <c r="B104" s="7"/>
      <c r="C104" s="7"/>
      <c r="D104" s="101" t="s">
        <v>141</v>
      </c>
      <c r="E104" s="49"/>
      <c r="F104" s="8"/>
      <c r="G104" s="7"/>
      <c r="H104" s="159"/>
      <c r="I104" s="52"/>
      <c r="J104" s="7"/>
      <c r="K104" s="119"/>
    </row>
    <row r="105" spans="1:11" ht="12.75">
      <c r="A105" s="87"/>
      <c r="B105" s="144" t="s">
        <v>221</v>
      </c>
      <c r="C105" s="8"/>
      <c r="D105" s="8"/>
      <c r="E105" s="10"/>
      <c r="F105" s="8"/>
      <c r="G105" s="7"/>
      <c r="H105" s="7"/>
      <c r="I105" s="101"/>
      <c r="J105" s="46">
        <f>E87+E89+E94+E98+E102</f>
        <v>0</v>
      </c>
      <c r="K105" s="107"/>
    </row>
    <row r="106" spans="1:11" ht="12.75">
      <c r="A106" s="87"/>
      <c r="B106" s="136" t="s">
        <v>222</v>
      </c>
      <c r="C106" s="8"/>
      <c r="D106" s="8"/>
      <c r="E106" s="10"/>
      <c r="F106" s="8"/>
      <c r="G106" s="7"/>
      <c r="H106" s="7"/>
      <c r="I106" s="7"/>
      <c r="J106" s="49"/>
      <c r="K106" s="107"/>
    </row>
    <row r="107" spans="1:11" ht="4.5" customHeight="1">
      <c r="A107" s="87"/>
      <c r="B107" s="7"/>
      <c r="C107" s="8"/>
      <c r="D107" s="8"/>
      <c r="E107" s="10"/>
      <c r="F107" s="8"/>
      <c r="G107" s="7"/>
      <c r="H107" s="8"/>
      <c r="I107" s="8"/>
      <c r="J107" s="49"/>
      <c r="K107" s="107"/>
    </row>
    <row r="108" spans="1:11" ht="12.75">
      <c r="A108" s="87"/>
      <c r="B108" s="144" t="s">
        <v>223</v>
      </c>
      <c r="C108" s="152"/>
      <c r="D108" s="7"/>
      <c r="E108" s="8"/>
      <c r="F108" s="8"/>
      <c r="G108" s="7"/>
      <c r="H108" s="7"/>
      <c r="I108" s="100"/>
      <c r="J108" s="50">
        <f>J105*I108</f>
        <v>0</v>
      </c>
      <c r="K108" s="121"/>
    </row>
    <row r="109" spans="1:11" ht="12.75">
      <c r="A109" s="87"/>
      <c r="B109" s="136" t="s">
        <v>225</v>
      </c>
      <c r="C109" s="7"/>
      <c r="D109" s="7"/>
      <c r="E109" s="7"/>
      <c r="F109" s="8"/>
      <c r="G109" s="7"/>
      <c r="H109" s="7"/>
      <c r="I109" s="102" t="s">
        <v>141</v>
      </c>
      <c r="J109" s="49"/>
      <c r="K109" s="107"/>
    </row>
    <row r="110" spans="1:11" ht="4.5" customHeight="1">
      <c r="A110" s="87"/>
      <c r="B110" s="136"/>
      <c r="C110" s="7"/>
      <c r="D110" s="7"/>
      <c r="E110" s="7"/>
      <c r="F110" s="8"/>
      <c r="G110" s="7"/>
      <c r="H110" s="7"/>
      <c r="I110" s="8"/>
      <c r="J110" s="49"/>
      <c r="K110" s="107"/>
    </row>
    <row r="111" spans="1:11" ht="12.75">
      <c r="A111" s="87"/>
      <c r="B111" s="144" t="s">
        <v>224</v>
      </c>
      <c r="C111" s="8"/>
      <c r="D111" s="8"/>
      <c r="E111" s="8"/>
      <c r="F111" s="7"/>
      <c r="G111" s="7"/>
      <c r="H111" s="7"/>
      <c r="I111" s="7"/>
      <c r="J111" s="46">
        <f>J105+J108</f>
        <v>0</v>
      </c>
      <c r="K111" s="107"/>
    </row>
    <row r="112" spans="1:11" ht="12.75">
      <c r="A112" s="87"/>
      <c r="B112" s="136" t="s">
        <v>234</v>
      </c>
      <c r="C112" s="7"/>
      <c r="D112" s="7"/>
      <c r="E112" s="7"/>
      <c r="F112" s="8"/>
      <c r="G112" s="7"/>
      <c r="H112" s="7"/>
      <c r="I112" s="7"/>
      <c r="J112" s="49"/>
      <c r="K112" s="107"/>
    </row>
    <row r="113" spans="1:11" ht="12.75">
      <c r="A113" s="87"/>
      <c r="B113" s="136"/>
      <c r="C113" s="7"/>
      <c r="D113" s="7"/>
      <c r="E113" s="7"/>
      <c r="F113" s="8"/>
      <c r="G113" s="7"/>
      <c r="H113" s="7"/>
      <c r="I113" s="7"/>
      <c r="J113" s="49"/>
      <c r="K113" s="107"/>
    </row>
    <row r="114" spans="1:11" ht="12.75">
      <c r="A114" s="87"/>
      <c r="B114" s="8" t="s">
        <v>30</v>
      </c>
      <c r="C114" s="188"/>
      <c r="D114" s="188"/>
      <c r="E114" s="188"/>
      <c r="F114" s="7"/>
      <c r="G114" s="25" t="s">
        <v>31</v>
      </c>
      <c r="H114" s="188"/>
      <c r="I114" s="188"/>
      <c r="J114" s="33"/>
      <c r="K114" s="111"/>
    </row>
    <row r="115" spans="1:11" ht="4.5" customHeight="1" thickBot="1">
      <c r="A115" s="103"/>
      <c r="B115" s="104"/>
      <c r="C115" s="104"/>
      <c r="D115" s="104"/>
      <c r="E115" s="104"/>
      <c r="F115" s="104"/>
      <c r="G115" s="104"/>
      <c r="H115" s="104"/>
      <c r="I115" s="104"/>
      <c r="J115" s="105"/>
      <c r="K115" s="118"/>
    </row>
    <row r="116" ht="12.75">
      <c r="G116" s="4"/>
    </row>
  </sheetData>
  <sheetProtection password="CA2D" sheet="1" objects="1" scenarios="1" selectLockedCells="1"/>
  <mergeCells count="9">
    <mergeCell ref="C85:D85"/>
    <mergeCell ref="C75:D75"/>
    <mergeCell ref="H96:I96"/>
    <mergeCell ref="C114:E114"/>
    <mergeCell ref="H114:I114"/>
    <mergeCell ref="B1:J1"/>
    <mergeCell ref="B56:J56"/>
    <mergeCell ref="H79:I79"/>
    <mergeCell ref="H81:I81"/>
  </mergeCells>
  <printOptions horizontalCentered="1"/>
  <pageMargins left="0.5" right="0.5" top="0.4" bottom="0.4" header="0.5" footer="0.5"/>
  <pageSetup horizontalDpi="600" verticalDpi="600" orientation="portrait" r:id="rId2"/>
  <headerFooter alignWithMargins="0">
    <oddFooter>&amp;L&amp;"Times New Roman,Regular"&amp;9Delaware Department of Transportation CIP Estimate&amp;R&amp;"Times New Roman,Regular"&amp;9Last Modified: &amp;D</oddFooter>
  </headerFooter>
  <rowBreaks count="1" manualBreakCount="1">
    <brk id="55" min="1" max="9" man="1"/>
  </rowBreaks>
  <drawing r:id="rId1"/>
</worksheet>
</file>

<file path=xl/worksheets/sheet6.xml><?xml version="1.0" encoding="utf-8"?>
<worksheet xmlns="http://schemas.openxmlformats.org/spreadsheetml/2006/main" xmlns:r="http://schemas.openxmlformats.org/officeDocument/2006/relationships">
  <sheetPr codeName="Sheet5"/>
  <dimension ref="A1:K63"/>
  <sheetViews>
    <sheetView showGridLines="0" view="pageBreakPreview" zoomScaleSheetLayoutView="100" workbookViewId="0" topLeftCell="A1">
      <selection activeCell="C26" sqref="C26:E26"/>
    </sheetView>
  </sheetViews>
  <sheetFormatPr defaultColWidth="9.140625" defaultRowHeight="12.75"/>
  <cols>
    <col min="1" max="1" width="1.28515625" style="0" customWidth="1"/>
    <col min="2" max="2" width="10.28125" style="0" customWidth="1"/>
    <col min="4" max="4" width="13.28125" style="0" customWidth="1"/>
    <col min="6" max="6" width="10.8515625" style="0" customWidth="1"/>
    <col min="8" max="8" width="10.140625" style="0" customWidth="1"/>
    <col min="9" max="9" width="8.140625" style="0" customWidth="1"/>
    <col min="10" max="10" width="14.7109375" style="0" customWidth="1"/>
    <col min="11" max="11" width="1.28515625" style="0" customWidth="1"/>
  </cols>
  <sheetData>
    <row r="1" spans="1:11" ht="15.75">
      <c r="A1" s="122"/>
      <c r="B1" s="162" t="s">
        <v>253</v>
      </c>
      <c r="C1" s="162"/>
      <c r="D1" s="162"/>
      <c r="E1" s="162"/>
      <c r="F1" s="162"/>
      <c r="G1" s="162"/>
      <c r="H1" s="162"/>
      <c r="I1" s="162"/>
      <c r="J1" s="162"/>
      <c r="K1" s="146"/>
    </row>
    <row r="2" spans="1:11" ht="12.75">
      <c r="A2" s="87"/>
      <c r="B2" s="2"/>
      <c r="C2" s="2"/>
      <c r="D2" s="2"/>
      <c r="E2" s="9" t="s">
        <v>123</v>
      </c>
      <c r="F2" s="2"/>
      <c r="G2" s="2"/>
      <c r="H2" s="2"/>
      <c r="I2" s="37"/>
      <c r="J2" s="37" t="s">
        <v>182</v>
      </c>
      <c r="K2" s="90"/>
    </row>
    <row r="3" spans="1:11" ht="12.75">
      <c r="A3" s="87"/>
      <c r="B3" s="7"/>
      <c r="C3" s="7"/>
      <c r="D3" s="7"/>
      <c r="E3" s="7"/>
      <c r="F3" s="7"/>
      <c r="G3" s="7"/>
      <c r="H3" s="7"/>
      <c r="I3" s="7"/>
      <c r="J3" s="7"/>
      <c r="K3" s="90"/>
    </row>
    <row r="4" spans="1:11" ht="12.75">
      <c r="A4" s="87"/>
      <c r="B4" s="8" t="s">
        <v>2</v>
      </c>
      <c r="C4" s="59">
        <f>IF(ISTEXT('Part I'!C5),'Part I'!C5,"")</f>
      </c>
      <c r="D4" s="3"/>
      <c r="E4" s="8"/>
      <c r="F4" s="8" t="s">
        <v>3</v>
      </c>
      <c r="G4" s="59">
        <f>IF(ISTEXT('Part I'!G5),'Part I'!G5,"")</f>
      </c>
      <c r="H4" s="3"/>
      <c r="I4" s="3"/>
      <c r="J4" s="3"/>
      <c r="K4" s="90"/>
    </row>
    <row r="5" spans="1:11" ht="12.75">
      <c r="A5" s="87"/>
      <c r="B5" s="8"/>
      <c r="C5" s="8"/>
      <c r="D5" s="8"/>
      <c r="E5" s="8"/>
      <c r="F5" s="8"/>
      <c r="G5" s="8"/>
      <c r="H5" s="8"/>
      <c r="I5" s="8"/>
      <c r="J5" s="8"/>
      <c r="K5" s="90"/>
    </row>
    <row r="6" spans="1:11" ht="12.75">
      <c r="A6" s="87"/>
      <c r="B6" s="99" t="s">
        <v>142</v>
      </c>
      <c r="C6" s="8"/>
      <c r="D6" s="8"/>
      <c r="E6" s="8"/>
      <c r="F6" s="8"/>
      <c r="G6" s="8"/>
      <c r="H6" s="8"/>
      <c r="I6" s="8"/>
      <c r="J6" s="8"/>
      <c r="K6" s="90"/>
    </row>
    <row r="7" spans="1:11" ht="12.75">
      <c r="A7" s="87"/>
      <c r="B7" s="99"/>
      <c r="C7" s="8"/>
      <c r="D7" s="8"/>
      <c r="E7" s="8"/>
      <c r="F7" s="8"/>
      <c r="G7" s="8"/>
      <c r="H7" s="8"/>
      <c r="I7" s="8"/>
      <c r="J7" s="8"/>
      <c r="K7" s="90"/>
    </row>
    <row r="8" spans="1:11" ht="12.75">
      <c r="A8" s="87"/>
      <c r="B8" s="99"/>
      <c r="C8" s="8"/>
      <c r="D8" s="8"/>
      <c r="E8" s="8"/>
      <c r="F8" s="8"/>
      <c r="G8" s="8"/>
      <c r="H8" s="8"/>
      <c r="I8" s="8"/>
      <c r="J8" s="8"/>
      <c r="K8" s="90"/>
    </row>
    <row r="9" spans="1:11" ht="12.75">
      <c r="A9" s="87"/>
      <c r="B9" s="23" t="s">
        <v>143</v>
      </c>
      <c r="C9" s="8"/>
      <c r="D9" s="8"/>
      <c r="E9" s="7"/>
      <c r="F9" s="8"/>
      <c r="G9" s="23"/>
      <c r="H9" s="8"/>
      <c r="I9" s="8"/>
      <c r="J9" s="43">
        <f>ROUND('Part I'!J43,0)</f>
        <v>0</v>
      </c>
      <c r="K9" s="90"/>
    </row>
    <row r="10" spans="1:11" ht="12.75">
      <c r="A10" s="87"/>
      <c r="B10" s="143" t="s">
        <v>144</v>
      </c>
      <c r="C10" s="8"/>
      <c r="D10" s="8"/>
      <c r="E10" s="12"/>
      <c r="F10" s="8"/>
      <c r="G10" s="99"/>
      <c r="H10" s="8"/>
      <c r="I10" s="8"/>
      <c r="J10" s="44"/>
      <c r="K10" s="90"/>
    </row>
    <row r="11" spans="1:11" ht="12.75">
      <c r="A11" s="87"/>
      <c r="B11" s="143"/>
      <c r="C11" s="8"/>
      <c r="D11" s="8"/>
      <c r="E11" s="12"/>
      <c r="F11" s="8"/>
      <c r="G11" s="99"/>
      <c r="H11" s="8"/>
      <c r="I11" s="8"/>
      <c r="J11" s="44"/>
      <c r="K11" s="90"/>
    </row>
    <row r="12" spans="1:11" ht="12.75" customHeight="1">
      <c r="A12" s="87"/>
      <c r="B12" s="39"/>
      <c r="C12" s="8"/>
      <c r="D12" s="8"/>
      <c r="E12" s="10"/>
      <c r="F12" s="8"/>
      <c r="G12" s="23"/>
      <c r="H12" s="8"/>
      <c r="I12" s="8"/>
      <c r="J12" s="44"/>
      <c r="K12" s="90"/>
    </row>
    <row r="13" spans="1:11" ht="13.5" customHeight="1">
      <c r="A13" s="87"/>
      <c r="B13" s="24" t="s">
        <v>145</v>
      </c>
      <c r="C13" s="8"/>
      <c r="D13" s="8"/>
      <c r="E13" s="12"/>
      <c r="F13" s="8"/>
      <c r="G13" s="11"/>
      <c r="H13" s="8"/>
      <c r="I13" s="8"/>
      <c r="J13" s="43">
        <f>ROUND('Part II'!J47,0)</f>
        <v>0</v>
      </c>
      <c r="K13" s="90"/>
    </row>
    <row r="14" spans="1:11" ht="12.75">
      <c r="A14" s="87"/>
      <c r="B14" s="39"/>
      <c r="C14" s="8"/>
      <c r="D14" s="8"/>
      <c r="E14" s="10"/>
      <c r="F14" s="8"/>
      <c r="G14" s="11"/>
      <c r="H14" s="7"/>
      <c r="I14" s="7"/>
      <c r="J14" s="44"/>
      <c r="K14" s="90"/>
    </row>
    <row r="15" spans="1:11" ht="12.75">
      <c r="A15" s="87"/>
      <c r="B15" s="7"/>
      <c r="C15" s="7"/>
      <c r="D15" s="7"/>
      <c r="E15" s="12"/>
      <c r="F15" s="8"/>
      <c r="G15" s="7"/>
      <c r="H15" s="8"/>
      <c r="I15" s="8"/>
      <c r="J15" s="44"/>
      <c r="K15" s="90"/>
    </row>
    <row r="16" spans="1:11" ht="12.75">
      <c r="A16" s="87"/>
      <c r="B16" s="23" t="s">
        <v>146</v>
      </c>
      <c r="C16" s="8"/>
      <c r="D16" s="8"/>
      <c r="E16" s="10"/>
      <c r="F16" s="8"/>
      <c r="G16" s="11"/>
      <c r="H16" s="8"/>
      <c r="I16" s="8"/>
      <c r="J16" s="43">
        <f>ROUND('Part III'!J47,0)</f>
        <v>0</v>
      </c>
      <c r="K16" s="90"/>
    </row>
    <row r="17" spans="1:11" ht="12.75">
      <c r="A17" s="87"/>
      <c r="B17" s="23"/>
      <c r="C17" s="8"/>
      <c r="D17" s="8"/>
      <c r="E17" s="10"/>
      <c r="F17" s="8"/>
      <c r="G17" s="11"/>
      <c r="H17" s="8"/>
      <c r="I17" s="8"/>
      <c r="J17" s="44"/>
      <c r="K17" s="90"/>
    </row>
    <row r="18" spans="1:11" ht="12.75">
      <c r="A18" s="87"/>
      <c r="B18" s="11"/>
      <c r="C18" s="8"/>
      <c r="D18" s="7"/>
      <c r="E18" s="12"/>
      <c r="F18" s="8"/>
      <c r="G18" s="7"/>
      <c r="H18" s="7"/>
      <c r="I18" s="7"/>
      <c r="J18" s="44"/>
      <c r="K18" s="90"/>
    </row>
    <row r="19" spans="1:11" ht="12.75">
      <c r="A19" s="87"/>
      <c r="B19" s="23" t="s">
        <v>147</v>
      </c>
      <c r="C19" s="8"/>
      <c r="D19" s="7"/>
      <c r="E19" s="10"/>
      <c r="F19" s="8"/>
      <c r="G19" s="11"/>
      <c r="H19" s="8"/>
      <c r="I19" s="8"/>
      <c r="J19" s="43">
        <f>ROUND('Part IV - A &amp; B'!J111+'Part IV - A &amp; B'!J64+'Part IV - A &amp; B'!J86,0)</f>
        <v>0</v>
      </c>
      <c r="K19" s="90"/>
    </row>
    <row r="20" spans="1:11" ht="12.75">
      <c r="A20" s="87"/>
      <c r="B20" s="23"/>
      <c r="C20" s="8"/>
      <c r="D20" s="7"/>
      <c r="E20" s="10"/>
      <c r="F20" s="8"/>
      <c r="G20" s="11"/>
      <c r="H20" s="8"/>
      <c r="I20" s="8"/>
      <c r="J20" s="44"/>
      <c r="K20" s="90"/>
    </row>
    <row r="21" spans="1:11" ht="12.75">
      <c r="A21" s="87"/>
      <c r="B21" s="11"/>
      <c r="C21" s="8"/>
      <c r="D21" s="7"/>
      <c r="E21" s="10"/>
      <c r="F21" s="8"/>
      <c r="G21" s="7"/>
      <c r="H21" s="7"/>
      <c r="I21" s="7"/>
      <c r="J21" s="44"/>
      <c r="K21" s="90"/>
    </row>
    <row r="22" spans="1:11" ht="12.75">
      <c r="A22" s="87"/>
      <c r="B22" s="23" t="s">
        <v>148</v>
      </c>
      <c r="C22" s="8"/>
      <c r="D22" s="7"/>
      <c r="E22" s="10"/>
      <c r="F22" s="8"/>
      <c r="G22" s="11"/>
      <c r="H22" s="7"/>
      <c r="I22" s="7"/>
      <c r="J22" s="43">
        <f>J9+J13+J16+J19</f>
        <v>0</v>
      </c>
      <c r="K22" s="90"/>
    </row>
    <row r="23" spans="1:11" ht="12.75">
      <c r="A23" s="87"/>
      <c r="B23" s="20" t="s">
        <v>149</v>
      </c>
      <c r="C23" s="8"/>
      <c r="D23" s="7"/>
      <c r="E23" s="10"/>
      <c r="F23" s="8"/>
      <c r="G23" s="11"/>
      <c r="H23" s="7"/>
      <c r="I23" s="7"/>
      <c r="J23" s="10"/>
      <c r="K23" s="90"/>
    </row>
    <row r="24" spans="1:11" ht="12.75">
      <c r="A24" s="87"/>
      <c r="B24" s="7"/>
      <c r="C24" s="7"/>
      <c r="D24" s="7"/>
      <c r="E24" s="12"/>
      <c r="F24" s="8"/>
      <c r="G24" s="11"/>
      <c r="H24" s="7"/>
      <c r="I24" s="7"/>
      <c r="J24" s="10"/>
      <c r="K24" s="90"/>
    </row>
    <row r="25" spans="1:11" ht="12.75">
      <c r="A25" s="87"/>
      <c r="B25" s="39"/>
      <c r="C25" s="8"/>
      <c r="D25" s="7"/>
      <c r="E25" s="10"/>
      <c r="F25" s="8"/>
      <c r="G25" s="11"/>
      <c r="H25" s="7"/>
      <c r="I25" s="7"/>
      <c r="J25" s="10"/>
      <c r="K25" s="90"/>
    </row>
    <row r="26" spans="1:11" ht="12.75">
      <c r="A26" s="87"/>
      <c r="B26" s="7"/>
      <c r="C26" s="189"/>
      <c r="D26" s="189"/>
      <c r="E26" s="189"/>
      <c r="F26" s="8"/>
      <c r="G26" s="25" t="s">
        <v>31</v>
      </c>
      <c r="H26" s="69"/>
      <c r="I26" s="7"/>
      <c r="J26" s="10"/>
      <c r="K26" s="90"/>
    </row>
    <row r="27" spans="1:11" ht="12.75">
      <c r="A27" s="87"/>
      <c r="B27" s="11"/>
      <c r="C27" s="11" t="s">
        <v>150</v>
      </c>
      <c r="D27" s="7"/>
      <c r="E27" s="10"/>
      <c r="F27" s="8"/>
      <c r="G27" s="40"/>
      <c r="H27" s="7"/>
      <c r="I27" s="7"/>
      <c r="J27" s="10"/>
      <c r="K27" s="90"/>
    </row>
    <row r="28" spans="1:11" ht="12.75">
      <c r="A28" s="87"/>
      <c r="B28" s="7"/>
      <c r="C28" s="7"/>
      <c r="D28" s="7"/>
      <c r="E28" s="12"/>
      <c r="F28" s="8"/>
      <c r="G28" s="41"/>
      <c r="H28" s="7"/>
      <c r="I28" s="7"/>
      <c r="J28" s="10"/>
      <c r="K28" s="90"/>
    </row>
    <row r="29" spans="1:11" ht="12.75">
      <c r="A29" s="87"/>
      <c r="B29" s="11"/>
      <c r="C29" s="8"/>
      <c r="D29" s="7"/>
      <c r="E29" s="10"/>
      <c r="F29" s="8"/>
      <c r="G29" s="40"/>
      <c r="H29" s="8"/>
      <c r="I29" s="8"/>
      <c r="J29" s="10"/>
      <c r="K29" s="90"/>
    </row>
    <row r="30" spans="1:11" ht="12.75">
      <c r="A30" s="87"/>
      <c r="B30" s="23" t="s">
        <v>151</v>
      </c>
      <c r="C30" s="8"/>
      <c r="D30" s="7"/>
      <c r="E30" s="10"/>
      <c r="F30" s="8"/>
      <c r="G30" s="41"/>
      <c r="H30" s="8"/>
      <c r="I30" s="8"/>
      <c r="J30" s="7"/>
      <c r="K30" s="90"/>
    </row>
    <row r="31" spans="1:11" ht="12.75">
      <c r="A31" s="87"/>
      <c r="B31" s="21"/>
      <c r="C31" s="8"/>
      <c r="D31" s="7"/>
      <c r="E31" s="10"/>
      <c r="F31" s="8"/>
      <c r="G31" s="40"/>
      <c r="H31" s="8"/>
      <c r="I31" s="8"/>
      <c r="J31" s="12"/>
      <c r="K31" s="90"/>
    </row>
    <row r="32" spans="1:11" ht="12.75">
      <c r="A32" s="87"/>
      <c r="B32" s="7"/>
      <c r="C32" s="7"/>
      <c r="D32" s="7"/>
      <c r="E32" s="12"/>
      <c r="F32" s="8"/>
      <c r="G32" s="42"/>
      <c r="H32" s="8"/>
      <c r="I32" s="8"/>
      <c r="J32" s="10"/>
      <c r="K32" s="90"/>
    </row>
    <row r="33" spans="1:11" ht="12.75">
      <c r="A33" s="87"/>
      <c r="B33" s="16"/>
      <c r="C33" s="190"/>
      <c r="D33" s="190"/>
      <c r="E33" s="190"/>
      <c r="F33" s="8"/>
      <c r="G33" s="25" t="s">
        <v>31</v>
      </c>
      <c r="H33" s="69"/>
      <c r="I33" s="7"/>
      <c r="J33" s="12"/>
      <c r="K33" s="90"/>
    </row>
    <row r="34" spans="1:11" ht="12.75">
      <c r="A34" s="87"/>
      <c r="B34" s="7"/>
      <c r="C34" s="11" t="s">
        <v>152</v>
      </c>
      <c r="D34" s="7"/>
      <c r="E34" s="12"/>
      <c r="F34" s="8"/>
      <c r="G34" s="21"/>
      <c r="H34" s="8"/>
      <c r="I34" s="8"/>
      <c r="J34" s="10"/>
      <c r="K34" s="90"/>
    </row>
    <row r="35" spans="1:11" ht="12.75">
      <c r="A35" s="87"/>
      <c r="B35" s="38"/>
      <c r="C35" s="8"/>
      <c r="D35" s="7"/>
      <c r="E35" s="10"/>
      <c r="F35" s="8"/>
      <c r="G35" s="7"/>
      <c r="H35" s="8"/>
      <c r="I35" s="8"/>
      <c r="J35" s="12"/>
      <c r="K35" s="90"/>
    </row>
    <row r="36" spans="1:11" ht="12.75">
      <c r="A36" s="87"/>
      <c r="B36" s="7"/>
      <c r="C36" s="8"/>
      <c r="D36" s="7"/>
      <c r="E36" s="10"/>
      <c r="F36" s="8"/>
      <c r="G36" s="20"/>
      <c r="H36" s="7"/>
      <c r="I36" s="7"/>
      <c r="J36" s="147"/>
      <c r="K36" s="90"/>
    </row>
    <row r="37" spans="1:11" ht="12.75">
      <c r="A37" s="87"/>
      <c r="B37" s="143"/>
      <c r="C37" s="8"/>
      <c r="D37" s="8"/>
      <c r="E37" s="10"/>
      <c r="F37" s="8"/>
      <c r="G37" s="20"/>
      <c r="H37" s="8"/>
      <c r="I37" s="7"/>
      <c r="J37" s="22"/>
      <c r="K37" s="90"/>
    </row>
    <row r="38" spans="1:11" ht="12.75">
      <c r="A38" s="87"/>
      <c r="B38" s="39"/>
      <c r="C38" s="8"/>
      <c r="D38" s="8"/>
      <c r="E38" s="10"/>
      <c r="F38" s="8"/>
      <c r="G38" s="7"/>
      <c r="H38" s="7"/>
      <c r="I38" s="7"/>
      <c r="J38" s="7"/>
      <c r="K38" s="90"/>
    </row>
    <row r="39" spans="1:11" ht="12.75">
      <c r="A39" s="87"/>
      <c r="B39" s="11"/>
      <c r="C39" s="8"/>
      <c r="D39" s="8"/>
      <c r="E39" s="10"/>
      <c r="F39" s="8"/>
      <c r="G39" s="23"/>
      <c r="H39" s="7"/>
      <c r="I39" s="7"/>
      <c r="J39" s="12"/>
      <c r="K39" s="90"/>
    </row>
    <row r="40" spans="1:11" ht="13.5" thickBot="1">
      <c r="A40" s="103"/>
      <c r="B40" s="148"/>
      <c r="C40" s="108"/>
      <c r="D40" s="108"/>
      <c r="E40" s="149"/>
      <c r="F40" s="108"/>
      <c r="G40" s="104"/>
      <c r="H40" s="104"/>
      <c r="I40" s="104"/>
      <c r="J40" s="150"/>
      <c r="K40" s="151"/>
    </row>
    <row r="41" spans="2:10" ht="12.75">
      <c r="B41" s="1"/>
      <c r="C41" s="4"/>
      <c r="D41" s="4"/>
      <c r="E41" s="10"/>
      <c r="F41" s="8"/>
      <c r="G41" s="23"/>
      <c r="H41" s="8"/>
      <c r="I41" s="8"/>
      <c r="J41" s="10"/>
    </row>
    <row r="42" spans="2:10" ht="12.75">
      <c r="B42" s="1"/>
      <c r="C42" s="4"/>
      <c r="D42" s="4"/>
      <c r="E42" s="10"/>
      <c r="F42" s="8"/>
      <c r="G42" s="4"/>
      <c r="J42" s="13"/>
    </row>
    <row r="43" spans="2:10" ht="12.75">
      <c r="B43" s="6"/>
      <c r="C43" s="7"/>
      <c r="D43" s="7"/>
      <c r="E43" s="12"/>
      <c r="F43" s="8"/>
      <c r="G43" s="7"/>
      <c r="H43" s="7"/>
      <c r="I43" s="7"/>
      <c r="J43" s="12"/>
    </row>
    <row r="44" spans="2:10" ht="12.75">
      <c r="B44" s="6"/>
      <c r="C44" s="7"/>
      <c r="D44" s="7"/>
      <c r="E44" s="12"/>
      <c r="F44" s="8"/>
      <c r="G44" s="24"/>
      <c r="H44" s="7"/>
      <c r="I44" s="7"/>
      <c r="J44" s="14"/>
    </row>
    <row r="45" spans="2:10" ht="12.75">
      <c r="B45" s="5"/>
      <c r="C45" s="7"/>
      <c r="D45" s="7"/>
      <c r="E45" s="12"/>
      <c r="F45" s="8"/>
      <c r="G45" s="20"/>
      <c r="H45" s="7"/>
      <c r="I45" s="7"/>
      <c r="J45" s="18"/>
    </row>
    <row r="46" spans="3:10" ht="12.75">
      <c r="C46" s="7"/>
      <c r="D46" s="7"/>
      <c r="E46" s="12"/>
      <c r="F46" s="8"/>
      <c r="G46" s="7"/>
      <c r="H46" s="7"/>
      <c r="I46" s="7"/>
      <c r="J46" s="7"/>
    </row>
    <row r="47" spans="2:10" ht="12.75">
      <c r="B47" s="4"/>
      <c r="C47" s="7"/>
      <c r="D47" s="7"/>
      <c r="E47" s="7"/>
      <c r="F47" s="7"/>
      <c r="G47" s="7"/>
      <c r="H47" s="7"/>
      <c r="I47" s="7"/>
      <c r="J47" s="7"/>
    </row>
    <row r="48" spans="2:10" ht="12.75">
      <c r="B48" s="4"/>
      <c r="C48" s="7"/>
      <c r="D48" s="7"/>
      <c r="E48" s="25"/>
      <c r="F48" s="8"/>
      <c r="G48" s="7"/>
      <c r="H48" s="7"/>
      <c r="I48" s="7"/>
      <c r="J48" s="7"/>
    </row>
    <row r="49" spans="3:10" ht="12.75">
      <c r="C49" s="7"/>
      <c r="D49" s="7"/>
      <c r="E49" s="7"/>
      <c r="F49" s="7"/>
      <c r="G49" s="7"/>
      <c r="H49" s="8"/>
      <c r="I49" s="8"/>
      <c r="J49" s="7"/>
    </row>
    <row r="50" spans="2:10" ht="12.75">
      <c r="B50" s="4"/>
      <c r="C50" s="7"/>
      <c r="D50" s="7"/>
      <c r="E50" s="7"/>
      <c r="F50" s="8"/>
      <c r="G50" s="7"/>
      <c r="H50" s="7"/>
      <c r="I50" s="7"/>
      <c r="J50" s="12"/>
    </row>
    <row r="51" spans="2:10" ht="12.75">
      <c r="B51" s="1"/>
      <c r="C51" s="8"/>
      <c r="D51" s="8"/>
      <c r="E51" s="10"/>
      <c r="F51" s="8"/>
      <c r="G51" s="7"/>
      <c r="H51" s="7"/>
      <c r="I51" s="7"/>
      <c r="J51" s="12"/>
    </row>
    <row r="52" spans="2:10" ht="12.75">
      <c r="B52" s="4"/>
      <c r="C52" s="8"/>
      <c r="D52" s="8"/>
      <c r="E52" s="10"/>
      <c r="F52" s="8"/>
      <c r="G52" s="7"/>
      <c r="H52" s="7"/>
      <c r="I52" s="7"/>
      <c r="J52" s="12"/>
    </row>
    <row r="53" spans="2:10" ht="12.75">
      <c r="B53" s="1"/>
      <c r="C53" s="8"/>
      <c r="D53" s="8"/>
      <c r="E53" s="10"/>
      <c r="F53" s="8"/>
      <c r="G53" s="7"/>
      <c r="H53" s="7"/>
      <c r="I53" s="7"/>
      <c r="J53" s="12"/>
    </row>
    <row r="54" spans="2:10" ht="12.75">
      <c r="B54" s="4"/>
      <c r="C54" s="8"/>
      <c r="D54" s="8"/>
      <c r="E54" s="10"/>
      <c r="F54" s="8"/>
      <c r="G54" s="7"/>
      <c r="H54" s="7"/>
      <c r="I54" s="7"/>
      <c r="J54" s="12"/>
    </row>
    <row r="55" spans="2:10" ht="12.75">
      <c r="B55" s="5"/>
      <c r="C55" s="8"/>
      <c r="D55" s="8"/>
      <c r="E55" s="10"/>
      <c r="F55" s="8"/>
      <c r="G55" s="7"/>
      <c r="H55" s="7"/>
      <c r="I55" s="8"/>
      <c r="J55" s="12"/>
    </row>
    <row r="56" spans="3:10" ht="12.75">
      <c r="C56" s="8"/>
      <c r="D56" s="8"/>
      <c r="E56" s="10"/>
      <c r="F56" s="8"/>
      <c r="G56" s="7"/>
      <c r="H56" s="7"/>
      <c r="I56" s="7"/>
      <c r="J56" s="12"/>
    </row>
    <row r="57" spans="2:10" ht="12.75">
      <c r="B57" s="17"/>
      <c r="C57" s="8"/>
      <c r="D57" s="8"/>
      <c r="E57" s="10"/>
      <c r="F57" s="8"/>
      <c r="G57" s="11"/>
      <c r="H57" s="7"/>
      <c r="I57" s="7"/>
      <c r="J57" s="12"/>
    </row>
    <row r="58" spans="2:10" ht="12.75">
      <c r="B58" s="5"/>
      <c r="C58" s="8"/>
      <c r="D58" s="8"/>
      <c r="E58" s="10"/>
      <c r="F58" s="8"/>
      <c r="G58" s="7"/>
      <c r="H58" s="7"/>
      <c r="I58" s="7"/>
      <c r="J58" s="12"/>
    </row>
    <row r="59" spans="2:10" ht="12.75">
      <c r="B59" s="4"/>
      <c r="C59" s="8"/>
      <c r="D59" s="8"/>
      <c r="E59" s="19"/>
      <c r="F59" s="8"/>
      <c r="G59" s="11"/>
      <c r="H59" s="7"/>
      <c r="I59" s="7"/>
      <c r="J59" s="7"/>
    </row>
    <row r="60" spans="2:10" ht="12.75">
      <c r="B60" s="4"/>
      <c r="C60" s="8"/>
      <c r="D60" s="8"/>
      <c r="E60" s="8"/>
      <c r="F60" s="8"/>
      <c r="G60" s="25"/>
      <c r="H60" s="8"/>
      <c r="I60" s="8"/>
      <c r="J60" s="8"/>
    </row>
    <row r="61" spans="2:10" ht="12.75">
      <c r="B61" s="15"/>
      <c r="C61" s="4"/>
      <c r="D61" s="4"/>
      <c r="E61" s="4"/>
      <c r="F61" s="4"/>
      <c r="G61" s="4"/>
      <c r="H61" s="4"/>
      <c r="I61" s="4"/>
      <c r="J61" s="4"/>
    </row>
    <row r="62" ht="12.75">
      <c r="J62" s="4"/>
    </row>
    <row r="63" ht="12.75">
      <c r="J63" s="4"/>
    </row>
  </sheetData>
  <sheetProtection password="CA2D" sheet="1" objects="1" scenarios="1" selectLockedCells="1"/>
  <mergeCells count="3">
    <mergeCell ref="B1:J1"/>
    <mergeCell ref="C26:E26"/>
    <mergeCell ref="C33:E33"/>
  </mergeCells>
  <printOptions/>
  <pageMargins left="0.5" right="0.5" top="0.5" bottom="0.25" header="0.5" footer="0.5"/>
  <pageSetup horizontalDpi="600" verticalDpi="600" orientation="portrait" r:id="rId2"/>
  <headerFooter alignWithMargins="0">
    <oddFooter>&amp;L&amp;"Times New Roman,Regular"&amp;9Delaware Department of Transportation CIP Estimate&amp;R&amp;"Times New Roman,Regular"&amp;9Last Modified: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 Services Department</dc:creator>
  <cp:keywords/>
  <dc:description/>
  <cp:lastModifiedBy>donna.walton</cp:lastModifiedBy>
  <cp:lastPrinted>2006-03-21T22:22:49Z</cp:lastPrinted>
  <dcterms:created xsi:type="dcterms:W3CDTF">2001-11-19T23:36:39Z</dcterms:created>
  <dcterms:modified xsi:type="dcterms:W3CDTF">2006-10-03T17:15:00Z</dcterms:modified>
  <cp:category/>
  <cp:version/>
  <cp:contentType/>
  <cp:contentStatus/>
</cp:coreProperties>
</file>