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ssprod\PSS_foia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50" i="1" l="1"/>
  <c r="E1347" i="1"/>
  <c r="E1331" i="1"/>
  <c r="E1325" i="1"/>
  <c r="E1319" i="1"/>
  <c r="E1306" i="1"/>
  <c r="E1296" i="1"/>
  <c r="E1290" i="1"/>
  <c r="E1280" i="1"/>
  <c r="E1277" i="1"/>
  <c r="E1265" i="1"/>
  <c r="E1258" i="1"/>
  <c r="E1249" i="1"/>
  <c r="E1243" i="1"/>
  <c r="E1240" i="1"/>
  <c r="E1229" i="1"/>
  <c r="E1226" i="1"/>
  <c r="E1223" i="1"/>
  <c r="E1216" i="1"/>
  <c r="E1217" i="1" s="1"/>
  <c r="E1207" i="1"/>
  <c r="E1204" i="1"/>
  <c r="E1200" i="1"/>
  <c r="E1190" i="1"/>
  <c r="E1186" i="1"/>
  <c r="E1183" i="1"/>
  <c r="E1176" i="1"/>
  <c r="E1167" i="1"/>
  <c r="E1164" i="1"/>
  <c r="E1157" i="1"/>
  <c r="E1154" i="1"/>
  <c r="E1151" i="1"/>
  <c r="E1141" i="1"/>
  <c r="E1133" i="1"/>
  <c r="E1122" i="1"/>
  <c r="E1117" i="1"/>
  <c r="E1114" i="1"/>
  <c r="E1111" i="1"/>
  <c r="E1092" i="1"/>
  <c r="E1086" i="1"/>
  <c r="E1081" i="1"/>
  <c r="E1065" i="1"/>
  <c r="E1060" i="1"/>
  <c r="E1055" i="1"/>
  <c r="E1049" i="1"/>
  <c r="E1042" i="1"/>
  <c r="E1037" i="1"/>
  <c r="E1032" i="1"/>
  <c r="E1026" i="1"/>
  <c r="E1019" i="1"/>
  <c r="E1010" i="1"/>
  <c r="E1002" i="1"/>
  <c r="E982" i="1"/>
  <c r="E975" i="1"/>
  <c r="E963" i="1"/>
  <c r="E957" i="1"/>
  <c r="E949" i="1"/>
  <c r="E943" i="1"/>
  <c r="E935" i="1"/>
  <c r="E925" i="1"/>
  <c r="E914" i="1"/>
  <c r="E903" i="1"/>
  <c r="E895" i="1"/>
  <c r="E889" i="1"/>
  <c r="E886" i="1"/>
  <c r="E883" i="1"/>
  <c r="E878" i="1"/>
  <c r="E875" i="1"/>
  <c r="E870" i="1"/>
  <c r="E867" i="1"/>
  <c r="E863" i="1"/>
  <c r="E856" i="1"/>
  <c r="E853" i="1"/>
  <c r="E848" i="1"/>
  <c r="E843" i="1"/>
  <c r="E840" i="1"/>
  <c r="E837" i="1"/>
  <c r="E834" i="1"/>
  <c r="E824" i="1"/>
  <c r="E817" i="1"/>
  <c r="E814" i="1"/>
  <c r="E811" i="1"/>
  <c r="E798" i="1"/>
  <c r="E782" i="1"/>
  <c r="E779" i="1"/>
  <c r="E772" i="1"/>
  <c r="E769" i="1"/>
  <c r="E764" i="1"/>
  <c r="E760" i="1"/>
  <c r="E755" i="1"/>
  <c r="E743" i="1"/>
  <c r="E737" i="1"/>
  <c r="E732" i="1"/>
  <c r="E728" i="1"/>
  <c r="E720" i="1"/>
  <c r="E706" i="1"/>
  <c r="E700" i="1"/>
  <c r="E694" i="1"/>
  <c r="E684" i="1"/>
  <c r="E673" i="1"/>
  <c r="E664" i="1"/>
  <c r="E661" i="1"/>
  <c r="E657" i="1"/>
  <c r="E645" i="1"/>
  <c r="E640" i="1"/>
  <c r="E635" i="1"/>
  <c r="E613" i="1"/>
  <c r="E610" i="1"/>
  <c r="E604" i="1"/>
  <c r="E591" i="1"/>
  <c r="E585" i="1"/>
  <c r="E581" i="1"/>
  <c r="E575" i="1"/>
  <c r="E572" i="1"/>
  <c r="E569" i="1"/>
  <c r="E552" i="1"/>
  <c r="E549" i="1"/>
  <c r="E546" i="1"/>
  <c r="E538" i="1"/>
  <c r="E523" i="1"/>
  <c r="E519" i="1"/>
  <c r="E512" i="1"/>
  <c r="E507" i="1"/>
  <c r="E494" i="1"/>
  <c r="E489" i="1"/>
  <c r="E485" i="1"/>
  <c r="E482" i="1"/>
  <c r="E479" i="1"/>
  <c r="E468" i="1"/>
  <c r="E456" i="1"/>
  <c r="E441" i="1"/>
  <c r="E438" i="1"/>
  <c r="E428" i="1"/>
  <c r="E422" i="1"/>
  <c r="E417" i="1"/>
  <c r="E412" i="1"/>
  <c r="E407" i="1"/>
  <c r="E401" i="1"/>
  <c r="E394" i="1"/>
  <c r="E389" i="1"/>
  <c r="E382" i="1"/>
  <c r="E368" i="1"/>
  <c r="E353" i="1"/>
  <c r="E339" i="1"/>
  <c r="E327" i="1"/>
  <c r="E317" i="1"/>
  <c r="E306" i="1"/>
  <c r="E301" i="1"/>
  <c r="E296" i="1"/>
  <c r="E287" i="1"/>
  <c r="E281" i="1"/>
  <c r="E276" i="1"/>
  <c r="E266" i="1"/>
  <c r="E258" i="1"/>
  <c r="E243" i="1"/>
  <c r="E236" i="1"/>
  <c r="E233" i="1"/>
  <c r="E216" i="1"/>
  <c r="E200" i="1"/>
  <c r="E185" i="1"/>
  <c r="E182" i="1"/>
  <c r="E166" i="1"/>
  <c r="E160" i="1"/>
  <c r="E147" i="1"/>
  <c r="E141" i="1"/>
  <c r="E121" i="1"/>
  <c r="E116" i="1"/>
  <c r="E110" i="1"/>
  <c r="E88" i="1"/>
  <c r="E84" i="1"/>
  <c r="E79" i="1"/>
  <c r="E72" i="1"/>
  <c r="E51" i="1"/>
  <c r="E47" i="1"/>
  <c r="E38" i="1"/>
  <c r="E31" i="1"/>
  <c r="E27" i="1"/>
  <c r="E17" i="1"/>
  <c r="E8" i="1"/>
  <c r="E1352" i="1" l="1"/>
  <c r="E52" i="1"/>
  <c r="E111" i="1"/>
  <c r="E237" i="1"/>
  <c r="E259" i="1"/>
  <c r="E277" i="1"/>
  <c r="E340" i="1"/>
  <c r="E369" i="1"/>
  <c r="E442" i="1"/>
  <c r="E539" i="1"/>
  <c r="E576" i="1"/>
  <c r="E765" i="1"/>
  <c r="E818" i="1"/>
  <c r="E857" i="1"/>
  <c r="E926" i="1"/>
  <c r="E944" i="1"/>
  <c r="E958" i="1"/>
  <c r="E976" i="1"/>
  <c r="E1003" i="1"/>
  <c r="E1020" i="1"/>
  <c r="E1033" i="1"/>
  <c r="E1142" i="1"/>
  <c r="E1168" i="1"/>
  <c r="E1191" i="1"/>
  <c r="E1208" i="1"/>
  <c r="E1230" i="1"/>
  <c r="E1266" i="1"/>
  <c r="E1281" i="1"/>
  <c r="E1307" i="1"/>
  <c r="E318" i="1"/>
  <c r="E1351" i="1"/>
  <c r="E80" i="1"/>
  <c r="E142" i="1"/>
  <c r="E161" i="1"/>
  <c r="E201" i="1"/>
  <c r="E297" i="1"/>
  <c r="E395" i="1"/>
  <c r="E408" i="1"/>
  <c r="E423" i="1"/>
  <c r="E469" i="1"/>
  <c r="E490" i="1"/>
  <c r="E513" i="1"/>
  <c r="E553" i="1"/>
  <c r="E605" i="1"/>
  <c r="E614" i="1"/>
  <c r="E665" i="1"/>
  <c r="E685" i="1"/>
  <c r="E701" i="1"/>
  <c r="E721" i="1"/>
  <c r="E744" i="1"/>
  <c r="E799" i="1"/>
  <c r="E844" i="1"/>
  <c r="E871" i="1"/>
  <c r="E879" i="1"/>
  <c r="E904" i="1"/>
  <c r="E1050" i="1"/>
  <c r="E1082" i="1"/>
  <c r="E1118" i="1"/>
  <c r="E1158" i="1"/>
  <c r="E1244" i="1"/>
  <c r="E1326" i="1"/>
  <c r="E32" i="1"/>
</calcChain>
</file>

<file path=xl/sharedStrings.xml><?xml version="1.0" encoding="utf-8"?>
<sst xmlns="http://schemas.openxmlformats.org/spreadsheetml/2006/main" count="2679" uniqueCount="1056">
  <si>
    <t>Estimate #/ Fund #</t>
  </si>
  <si>
    <t>Funded Date</t>
  </si>
  <si>
    <t>Project Name / Fund Description</t>
  </si>
  <si>
    <t>Improvement Description</t>
  </si>
  <si>
    <t>Amount</t>
  </si>
  <si>
    <t>Closing Balance:</t>
  </si>
  <si>
    <t>CTF Checkbook Funded From 07/01/2020 Thru 12/31/2020</t>
  </si>
  <si>
    <t>1st Senatorial District</t>
  </si>
  <si>
    <t>FY 2018 MISCELLANEOUS FUNDS</t>
  </si>
  <si>
    <t>18-0648-W</t>
  </si>
  <si>
    <t>NCCD-21ST CENTURY-CITY OF WILMINGTON - N GRANT AVE-  FROM 2404 TO 2404</t>
  </si>
  <si>
    <t>CATCH BASIN AND PIPING</t>
  </si>
  <si>
    <t>21-0249-NM</t>
  </si>
  <si>
    <t>NCCD-21ST CENTURY-TILTON PARK STORMWATER IMPROVE - TILTON PARK-  FROM BROOM STREET TO FRANKLIN STREET</t>
  </si>
  <si>
    <t>DRAINAGE DESIGN STUDY</t>
  </si>
  <si>
    <t>FY 2019 MISCELLANEOUS FUNDS</t>
  </si>
  <si>
    <t>Opening Balance</t>
  </si>
  <si>
    <t>20-1247-W</t>
  </si>
  <si>
    <t>W 26TH ST-  FROM 616 TO 624</t>
  </si>
  <si>
    <t>CURB AND SIDEWALK REPAIRS</t>
  </si>
  <si>
    <t>20-0965-W</t>
  </si>
  <si>
    <t>WILMINGTON - 34TH STREET-  FROM FRANKLIN PLACE TO FRANKLIN PLACE</t>
  </si>
  <si>
    <t>REPLACE BOLLARDS ON SMALL MEDIAN</t>
  </si>
  <si>
    <t>21-0078-NM</t>
  </si>
  <si>
    <t>FY21 BOND BILL-CITY OF WILMINGTON-CANBY GROVE PARK - CANBY GROVE PARK-  FROM CANBY GROVE PARK TO CANBY GROVE PARK</t>
  </si>
  <si>
    <t>FY21 BOND BILL-PLAYGROUND EQUIPMENT</t>
  </si>
  <si>
    <t>20-0895-NM</t>
  </si>
  <si>
    <t>GORDON HEIGHTS - BLUE ROCK ROAD-  FROM HILLCREST AVENUE TO RODMAN ROAD</t>
  </si>
  <si>
    <t>2" MILL AND OVERLAY(CURB WHERE NECESSARY)</t>
  </si>
  <si>
    <t>19-0027-</t>
  </si>
  <si>
    <t>6th REP FY 2019 MISCELLANEOUS FUNDS</t>
  </si>
  <si>
    <t>20-0942-W</t>
  </si>
  <si>
    <t xml:space="preserve">CITY OF WILMINGTON - SHIPLEY STREET -  FROM WEST 8TH STREET  TO WEST 9TH STREET </t>
  </si>
  <si>
    <t>SIDEWALK REPAIRS</t>
  </si>
  <si>
    <t>FY 2020 MISCELLANEOUS FUNDS</t>
  </si>
  <si>
    <t>20-0893-NM</t>
  </si>
  <si>
    <t>BELLEFONTE - SCHOOL HOUSE LANE-  FROM PHILADELPHIA PIKE TO WYNNBROOK ROAD</t>
  </si>
  <si>
    <t>21-0400-NM</t>
  </si>
  <si>
    <t>DNREC-BRANDYWINE ZOO - BRANDYWINE ZOO-  FROM BRANDYWINE ZOO TO BRANDYWINE ZOO</t>
  </si>
  <si>
    <t>OTHER</t>
  </si>
  <si>
    <t>20-0027-</t>
  </si>
  <si>
    <t>6th REP FY 2020 MISCELLANEOUS FUNDS</t>
  </si>
  <si>
    <t>20-0969-NM</t>
  </si>
  <si>
    <t>PHILLIPS HEIGHTS - RODMAN ROAD-  FROM PHILADELPHIA PIKE TO BRANDYWINE BLVD</t>
  </si>
  <si>
    <t>21-0484-NM</t>
  </si>
  <si>
    <t>NCCD-21ST CENTURY-300-302 WOODLAND DRIVE - WOODLAND DRIVE-  FROM 300 TO 302</t>
  </si>
  <si>
    <t>REMOVE AND DISPOSE OF AND REPLACE RETAINING WALL</t>
  </si>
  <si>
    <t>19-1317-NM</t>
  </si>
  <si>
    <t>NCCD-21ST CENTURY-GRAGMERE WOODS - LORI LANE-  FROM #7 TO LIANE ROAD #1 AND #3</t>
  </si>
  <si>
    <t>INSTALL CLOSED DRAINAGE SYSTEM; TIE INTO DELDOT</t>
  </si>
  <si>
    <t>FY 2021 MISCELLANEOUS FUNDS</t>
  </si>
  <si>
    <t>Total For 1st Senatorial District:</t>
  </si>
  <si>
    <t>2nd Senatorial District</t>
  </si>
  <si>
    <t>21-0107-W</t>
  </si>
  <si>
    <t xml:space="preserve">CITY OF WILMINGTON - N MADISON STREET-  FROM HOUSE #3104 N. MADISON STREET  TO HOUSE #3112 N. MADISON STREET </t>
  </si>
  <si>
    <t>21-0106-NM</t>
  </si>
  <si>
    <t xml:space="preserve">FY21 BOND BILL-CITY OF WILMINGTON - N PARK DRIVE-  FROM 1001 N PARK DRIVE TO 1001 N PARK DRIVE </t>
  </si>
  <si>
    <t>FY21 BOND BILL PROJECT-STATUE</t>
  </si>
  <si>
    <t>20-0022-</t>
  </si>
  <si>
    <t>1st REP FY 2020 MISCELLANEOUS FUNDS</t>
  </si>
  <si>
    <t>21-0283-NM</t>
  </si>
  <si>
    <t>NEW CASTLE - SR 9-  FROM RYAN AVENUE TO REVIS AVENUE</t>
  </si>
  <si>
    <t>SIGNAL- TRAFFIC</t>
  </si>
  <si>
    <t>21-0356-W</t>
  </si>
  <si>
    <t>WILMINGTON - W 31ST ST-  FROM HOUSE# 600 TO HOUSE# 610</t>
  </si>
  <si>
    <t>20-1065-W</t>
  </si>
  <si>
    <t>WILMINGTON - WEST 20TH STREET -  FROM 201 TO 201</t>
  </si>
  <si>
    <t>20-1053-W</t>
  </si>
  <si>
    <t>WILMINGTON - WEST 21ST STREET-  FROM 200 TO 200</t>
  </si>
  <si>
    <t>21-0022-</t>
  </si>
  <si>
    <t>1st REP FY 2021 MISCELLANEOUS FUNDS</t>
  </si>
  <si>
    <t>Total For 2nd Senatorial District:</t>
  </si>
  <si>
    <t>3rd Senatorial District</t>
  </si>
  <si>
    <t>21-0332-W</t>
  </si>
  <si>
    <t>ABRAHAM SHADD FAMILY MARKER - ABRAHAM SHADD FAMILY MARKER-  FROM  505 N. MARKET ST, WILMINGTON, DE  19801 TO SAME</t>
  </si>
  <si>
    <t>HISTORICAL MARKERS</t>
  </si>
  <si>
    <t>20-0826-W</t>
  </si>
  <si>
    <t xml:space="preserve">WILMINGTON - 9TH STREET-  FROM WALNUT STREET  TO N. LOMBARD STREET </t>
  </si>
  <si>
    <t>20-1277-W</t>
  </si>
  <si>
    <t xml:space="preserve">WILMINGTON - ANCHORAGE STREET-  FROM 6TH AVENUE TO 7TH AVENUE </t>
  </si>
  <si>
    <t>19-0049-W</t>
  </si>
  <si>
    <t>WILMINGTON - W LATIMER PLACE-  FROM 1601  TO 1601</t>
  </si>
  <si>
    <t>20-0786-W</t>
  </si>
  <si>
    <t>WILMINGTON - KIRK AVENUE-  FROM HOUSE# 1012 TO HOUSE# 1012</t>
  </si>
  <si>
    <t>21-0419-W</t>
  </si>
  <si>
    <t>WILMINGTON - S. BANCROFT PKWY-  FROM HOUSE# 401 TO HOUSE# 401</t>
  </si>
  <si>
    <t>21-0418-W</t>
  </si>
  <si>
    <t>WILMINGTON - BARRY STREET-  FROM HOUSE# 2033 TO HOUSE# 2033</t>
  </si>
  <si>
    <t>21-0417-W</t>
  </si>
  <si>
    <t>WILMINGTON - GEDDES STREET-  FROM HOUSE# 641 TO HOUSE# 641</t>
  </si>
  <si>
    <t>21-0409-W</t>
  </si>
  <si>
    <t>WILMINGTON - SOUTH HARRISON STREET -  FROM HOUSE# 213 TO HOUSE# 213</t>
  </si>
  <si>
    <t>21-0415-W</t>
  </si>
  <si>
    <t>WILMINGTON - S. FRANKLIN STREET -  FROM HOUSE# 219 TO HOUSE# 219</t>
  </si>
  <si>
    <t>21-0416-W</t>
  </si>
  <si>
    <t>WILMINGTON - GEDDES STREET -  FROM HOUSE# 442 TO HOUSE# 444</t>
  </si>
  <si>
    <t>21-0411-W</t>
  </si>
  <si>
    <t>WILMINGTON - S. VAN BUREN -  FROM HOUSE# 620 TO HOUSE# 620</t>
  </si>
  <si>
    <t>21-0412-W</t>
  </si>
  <si>
    <t>WILMINGTON - S. FRANKLIN -  FROM HOUSE# 210 TO HOUSE# 210</t>
  </si>
  <si>
    <t>21-0414-W</t>
  </si>
  <si>
    <t>WILMINGTON - S. FRANKLIN STREET-  FROM HOUSE# 217 TO HOUSE# 217</t>
  </si>
  <si>
    <t>21-0413-W</t>
  </si>
  <si>
    <t>WILMINGTON - S. FRANKLIN STREET -  FROM HOUSE# 214 TO HOUSE# 214</t>
  </si>
  <si>
    <t>21-0410-W</t>
  </si>
  <si>
    <t>WILMINGTON - S. JACKSON-  FROM HOUSE# 503 TO HOUSE# 505</t>
  </si>
  <si>
    <t>21-0459-W</t>
  </si>
  <si>
    <t>WILMINGTON - S. RODNEY STREET-  FROM HOUSE# 425 TO HOUSE# 425</t>
  </si>
  <si>
    <t>STUMP REMOVAL, CURB AND SIDEWALK REPAIR</t>
  </si>
  <si>
    <t>21-0441-W</t>
  </si>
  <si>
    <t>WILMINGTON - MADISON STREET-  FROM HOUSE# 912 TO HOUSE# 920</t>
  </si>
  <si>
    <t>18-0133-W</t>
  </si>
  <si>
    <t xml:space="preserve">WILMINGTON - ALBAN DRIVE-  FROM HOUSE# 222 TO HOUSE# 222 </t>
  </si>
  <si>
    <t>Total For 3rd Senatorial District:</t>
  </si>
  <si>
    <t>4th Senatorial District</t>
  </si>
  <si>
    <t>FY 2019 DRAINAGE FUNDS</t>
  </si>
  <si>
    <t>20-0832-NM</t>
  </si>
  <si>
    <t>WESTOVER HILLS - STUART ROAD-  FROM HOUSE #916 STUART TO BERKLEY ROAD</t>
  </si>
  <si>
    <t>2" MILL AND OVERLAY (CURB WHERE NECESSARY)</t>
  </si>
  <si>
    <t>21-0197-NM</t>
  </si>
  <si>
    <t>NCCD-21ST CENTURY-SKYLINE ORCHARD - DOGWOOD DRIVE-  FROM HEMLOCK DRIVE TO SAME</t>
  </si>
  <si>
    <t>REMOVE SEDIMENT FROM AND EXTEND PIPE, BUILD UP EMBANKMENT CONT</t>
  </si>
  <si>
    <t>21-0095-NM</t>
  </si>
  <si>
    <t>WOOD CREEK - GREENWOOD DRIVE-  FROM BLUEGRASS DRIVE TO CUL-DE-SAC</t>
  </si>
  <si>
    <t>21-0198-NM</t>
  </si>
  <si>
    <t>NCCD-21ST CENTURY-YORKLYN RIDGE - YORKLYN TRAIL-  FROM ENTRANCE PIPE TO SAME</t>
  </si>
  <si>
    <t>REPLACEMENT PIPE AT ENTRANCE ROAD</t>
  </si>
  <si>
    <t>21-0094-NM</t>
  </si>
  <si>
    <t>LINDEN HILL VILLAGE - WHITEMAN ROAD-  FROM ALBEMARLE ROAD TO POWHATAN DRIVE</t>
  </si>
  <si>
    <t>21-0252-NM</t>
  </si>
  <si>
    <t>NCCD-WHITEBRIAR ROAD DRAINAGE IMPROVEMENTS - WHITEBRIAR ROAD-  FROM 745 AND TO 760</t>
  </si>
  <si>
    <t>REPAIR EXISTING CORRUGATED METAL PIPE AT TWO LOCATIONS</t>
  </si>
  <si>
    <t>21-0287-NM</t>
  </si>
  <si>
    <t>NCCD-21ST CENTURY-MILL RACE - MILL RACE LANE-  FROM SLOPE BEHIND UNITS TO BOULDER CHANNEL</t>
  </si>
  <si>
    <t>REESTABLISH CHANNEL BY RELOCATING BOULDERS</t>
  </si>
  <si>
    <t>21-0290-NM</t>
  </si>
  <si>
    <t>WESTGATE FARMS - N/A-  FROM N/A TO N/A</t>
  </si>
  <si>
    <t>ONE RADAR SPEED SIGN</t>
  </si>
  <si>
    <t>21-0233-NM</t>
  </si>
  <si>
    <t>LIMESTONE HILLS - FAIRHILL DRIVE-  FROM MORGAN DLANE (JOINT) TO HOUSE# 198</t>
  </si>
  <si>
    <t>21-0396-NM</t>
  </si>
  <si>
    <t>NCCD-21ST CENTURY-BRANDYWINE PARK CONDOMINIUMS - JUST PAST N. PARK DRIVE-  FROM PRIVATE ROAD TO BRANDYWINE PARK/THE POINT</t>
  </si>
  <si>
    <t>VIDEO AND CLEAN PIPE;EXTEND PIPES FROM PRIOR WORK TO EXISTING PIPE</t>
  </si>
  <si>
    <t>20-0245-NM</t>
  </si>
  <si>
    <t>BARLEY MILL - W. CLIVDEN PLACE-  FROM BARLEY DRIVE TO CUL-DE-SAC</t>
  </si>
  <si>
    <t>20-0554-NM</t>
  </si>
  <si>
    <t>FAIRFAX - INGLEWOOD ROAD-  FROM MONTICELLO ROAD TO DEVONSHIRE ROAD</t>
  </si>
  <si>
    <t>21-0234-NM</t>
  </si>
  <si>
    <t>BERKELEY RIDGE - KIMBERLEY ROAD-  FROM SUMMIT DRIVE TO END</t>
  </si>
  <si>
    <t>2" MILL AND OVERLAY</t>
  </si>
  <si>
    <t>20-1187-NM</t>
  </si>
  <si>
    <t>BRACKENVILLE WOODS - BASIL COURT-  FROM CINNAMON DRIVE TO CUL-DE-SAC</t>
  </si>
  <si>
    <t>20-0566-NM</t>
  </si>
  <si>
    <t>GATEWAY FARMS - HEMINGWAY DRIVE-  FROM DEFOE RD TO ERICKSON AVE</t>
  </si>
  <si>
    <t>19-1273-AM</t>
  </si>
  <si>
    <t>VALLEY VIEW - WOODVIEW DRIVE-  FROM SHARPLESS ROAD TO HOUSE# 636 WOODVIEW DRIVE</t>
  </si>
  <si>
    <t>Total For 4th Senatorial District:</t>
  </si>
  <si>
    <t>5th Senatorial District</t>
  </si>
  <si>
    <t>20-0019-</t>
  </si>
  <si>
    <t>19th SEN FY 2020 MISCELLANEOUS FUNDS</t>
  </si>
  <si>
    <t>FY 2020 DRAINAGE FUNDS</t>
  </si>
  <si>
    <t>20-0063-</t>
  </si>
  <si>
    <t>8th SEN FY 2020 DRAINAGE FUNDS</t>
  </si>
  <si>
    <t>21-0433-NM</t>
  </si>
  <si>
    <t>NCCD-21ST CENTURY-BRANDON -2313 SMITH LANE - SMITH LANE-  FROM 2313 TO 2319</t>
  </si>
  <si>
    <t xml:space="preserve">INSTALL CLOSED PIPE SYSTEM WITH INLETS </t>
  </si>
  <si>
    <t>21-0019-</t>
  </si>
  <si>
    <t>19th SEN FY 2021 MISCELLANEOUS FUNDS</t>
  </si>
  <si>
    <t>21-0020-</t>
  </si>
  <si>
    <t>20th SEN FY 2021 MISCELLANEOUS FUNDS</t>
  </si>
  <si>
    <t>21-0032-NM</t>
  </si>
  <si>
    <t>NCCD-21ST CENTURY-RAMBLEWOOD - TIMBERWYCK ROAD-  FROM 1007 TO 1009</t>
  </si>
  <si>
    <t>REMOVE AND DISPOSE OF CREOSOTE RETAINING WALL; REPLACE WALL</t>
  </si>
  <si>
    <t>21-0104-NM</t>
  </si>
  <si>
    <t>MARSH ROAD-  FROM 2645 MARSH ROAD TO 2646 MARSH ROAD</t>
  </si>
  <si>
    <t>TWO RADAR SPEED SIGNS</t>
  </si>
  <si>
    <t>21-0146-CM</t>
  </si>
  <si>
    <t>HIST MRKR-NEWARK UNION CHURCH AND CEMETERY - NEWARK UNION CHURCH AND CEMETERY-  FROM 8 NEWARK UNION ROAD, WILMINGTON DE 19803 TO SAME</t>
  </si>
  <si>
    <t>20-0560-NM</t>
  </si>
  <si>
    <t>FOREST HILLS PARK - GLENWOOD AVENUE-  FROM GUNNING DRIVE TO DAKOTA AVENUE</t>
  </si>
  <si>
    <t>21-0320-NM</t>
  </si>
  <si>
    <t>CHALFONTE - BERWYN ROAD-  FROM WEATHERTON DRIVE @ CHANGE IN HOTMIX TO BARLOW ROAD</t>
  </si>
  <si>
    <t>21-0306-NM</t>
  </si>
  <si>
    <t>SOUTH GRAYLYN CREST - CORNER OF FAUN ROAD AND SILVERSIDE ROAD-  FROM FAUN ROAD TO SILVERSIDE ROAD</t>
  </si>
  <si>
    <t>DEVELOPMENT ENTRANCE SIGN</t>
  </si>
  <si>
    <t>21-0307-NM</t>
  </si>
  <si>
    <t>SOUTH GRAYLYN CREST - CORNER OF PAN ROAD AND WILSON ROAD-  FROM PAN ROAD TO WILSON ROAD</t>
  </si>
  <si>
    <t>21-0304-NM</t>
  </si>
  <si>
    <t>SOUTH GRAYLYN CREST - CORNER OF JAYBEE AND WILSON ROAD-  FROM JAYBEE ROAD TO WILSON ROAD</t>
  </si>
  <si>
    <t>21-0305-NM</t>
  </si>
  <si>
    <t>SOUTH GRAYLYN CREST - CORNER OF GRAYWELL AND WILSON ROAD-  FROM GRAYWELL ROAD TO WILSON ROAD</t>
  </si>
  <si>
    <t>21-0293-NM</t>
  </si>
  <si>
    <t>FY21 BOND BILL EPILOGUE-BRANDYWINE SCHOOL DISTRICT - CARCROFT ELEMENTARY SCHOOL-  FROM PLAYGROUND TO SAME</t>
  </si>
  <si>
    <t>BOND BILL PROJECT-PLAYGROUND EQUIPMENT</t>
  </si>
  <si>
    <t>19-0082-NM</t>
  </si>
  <si>
    <t>WOODSIDE HILLS - WARWICKSHIRE DRIVE-  FROM SPRING LAKE AVENUE TO CATCH BASIN @ DRIVEWAY FOR HOUSE #511 SPRING LAKE</t>
  </si>
  <si>
    <t>PIPE INSTALLATION / ENCLOSE DITCH</t>
  </si>
  <si>
    <t>20-1063-NM</t>
  </si>
  <si>
    <t>NCCD-21ST CENTURY-WELDIN FARMS - LOMBARDY DRIVE-  FROM 9 TO AND 11</t>
  </si>
  <si>
    <t>INSTALL BASIN AND PIPE DRAINAGE SYSTEM; CONNECT TO EXISTING REAR YARD SYSTEM</t>
  </si>
  <si>
    <t>18-0093-NM</t>
  </si>
  <si>
    <t>GREEN ACRES - EMORY ROAD-  FROM RADFORD ROAD TO STANFORD ROAD</t>
  </si>
  <si>
    <t xml:space="preserve"> 2'' MILL AND OVERLAY(CURB WHERE NECESSARY)</t>
  </si>
  <si>
    <t>Total For 5th Senatorial District:</t>
  </si>
  <si>
    <t>6th Senatorial District</t>
  </si>
  <si>
    <t>FY 2018 DRAINAGE FUNDS</t>
  </si>
  <si>
    <t>21-0253-SM</t>
  </si>
  <si>
    <t>SCD-21ST CENTURY-SPINNAKER CT/BAY HARBOR/CANNON  - SPINNAKER COURT REHOBOTH DE-  FROM 37534 SPINNAKER CT TO SAME</t>
  </si>
  <si>
    <t>DRAINAGE IMPROVEMENTS</t>
  </si>
  <si>
    <t>21-0051-SM</t>
  </si>
  <si>
    <t xml:space="preserve">CITY OF REHOBOTH  - MOBI MATS REHOBOTH AVE-  FROM MOBI MATS REHOBOT AVE TO MOBI MATS REHOBOTH AVE </t>
  </si>
  <si>
    <t>MOBI MATS FOR ADA ACCESSIBILITY TO BEACH</t>
  </si>
  <si>
    <t>21-0041-</t>
  </si>
  <si>
    <t>20th REP FY 2021 MISCELLANEOUS FUNDS</t>
  </si>
  <si>
    <t>21-0169-SM</t>
  </si>
  <si>
    <t>SCD-RT.24/ FOX HOLLOW DRAINAGE IMPROVEMENTS - RT 24/HARPER FOX HOLLOW-  FROM SAME TO SAME</t>
  </si>
  <si>
    <t>20-0594-SM</t>
  </si>
  <si>
    <t>COVEY CREEK - MALLARD DRIVE-  FROM RD-305830 (EAST WILD RABBIT RUN) TO RD-305420 (EAST QUAIL TRAIL)...END</t>
  </si>
  <si>
    <t>PATCHING AND 2" OVERLAY</t>
  </si>
  <si>
    <t>21-0199-SM</t>
  </si>
  <si>
    <t>OLD LANDING WOODS   - OLD LANDING ROAD -  FROM SEE EMAIL ATTACHMENT FOR DESCRIPTION  TO FAIRWAY DRIVE</t>
  </si>
  <si>
    <t>SIGNS-CR</t>
  </si>
  <si>
    <t>21-0352-SM</t>
  </si>
  <si>
    <t>CITY OF REHOBOTH- GROVE PARK - GROVE PARK-  FROM GROVE PARK TO GROVE PARK</t>
  </si>
  <si>
    <t>ADDITIONAL FUNDING FOR CANAL DOCK PROJECT</t>
  </si>
  <si>
    <t>21-0407-SM</t>
  </si>
  <si>
    <t>REHOBOTH MANOR - CANAL RD REHOBOTH-  FROM CANAL RD REHOBOTH TO SAME</t>
  </si>
  <si>
    <t>PIPE AND REPAIR OF SINKHOLE</t>
  </si>
  <si>
    <t>21-0434-SM</t>
  </si>
  <si>
    <t>DNREC-PARKS-TOWER 3 RESTORATION PROJECT - DELAWARE STATE PARKS-  FROM CAPE HENLOPEN STATE PARK TO TOWER 3</t>
  </si>
  <si>
    <t>21-0501-SM</t>
  </si>
  <si>
    <t>TOWN OF DEWEY BEACH - TOWN OF DEWEY BEACH-  FROM TOWN OF DEWEY BEACH TO TOWN OF DEWEY BEACH</t>
  </si>
  <si>
    <t>MOBILITY MATS</t>
  </si>
  <si>
    <t>Total For 6th Senatorial District:</t>
  </si>
  <si>
    <t>7th Senatorial District</t>
  </si>
  <si>
    <t>21-0228-NM</t>
  </si>
  <si>
    <t>NCCD-21ST CENTURY-COOPER FARMS - MILLTOWN ROAD-  FROM 207 TO 12 CORNELL ROAD</t>
  </si>
  <si>
    <t>INSTALL CLOSED PIPE SYSEM W INLETS CONNECTING PROPERTIES</t>
  </si>
  <si>
    <t>20-1274-NM</t>
  </si>
  <si>
    <t>HISTORICAL MRKR-WASHINGTON'S EARTHWORKS - WASHINGTON'S EARTHWORKS-  FROM 1417 NEWPORT ROAD WILMINGTON TO DELCASTLE TECHNICAL HIGH SCHOOL</t>
  </si>
  <si>
    <t>21-0040-NM</t>
  </si>
  <si>
    <t>ELSMERE FIRE COMPANY - KIRKWOOD HIGHWAY-  FROM 1107 KIRKWOOD HWY, ELSMERE, DE 19805 TO 1107 KIRKWOOD HWY, ELSMERE, DE 19805</t>
  </si>
  <si>
    <t>200 TRAFFIC CONES</t>
  </si>
  <si>
    <t>20-0025-</t>
  </si>
  <si>
    <t>4th REP FY 2020 MISCELLANEOUS FUNDS</t>
  </si>
  <si>
    <t>21-0004-NM</t>
  </si>
  <si>
    <t>FOREST BROOK - LAUREL LANE-  FROM 115 LAUREL LANE TO 115 LAUREL LANE</t>
  </si>
  <si>
    <t>LANDSCAPE BEAUTIFICATION (HORTICULTURE)</t>
  </si>
  <si>
    <t>21-0103-NM</t>
  </si>
  <si>
    <t>COOPER FARM - YALE ROAD-  FROM YALE ROAD TO YALE ROAD</t>
  </si>
  <si>
    <t>21-0165-NM</t>
  </si>
  <si>
    <t>TOWN OF ELSMERE - TOWN OF ELSMERE-  FROM BUNGALOW AVENUE TO CURBS WORK THROUGHOUT TOWN</t>
  </si>
  <si>
    <t>21-0221-NM</t>
  </si>
  <si>
    <t>BELVEDERE - CUNARD STREET-  FROM HOUSE# 206 TO HOUSE# 206</t>
  </si>
  <si>
    <t>SPEED HUMP INSTALLATION</t>
  </si>
  <si>
    <t>21-0112-NM</t>
  </si>
  <si>
    <t>NCCD-21ST CENTURY-NEWPORT GAP PIKE - NEWPORT GAP PIKE-  FROM 2811-2819 TO REAR YARDS</t>
  </si>
  <si>
    <t>TREE REMOVAL, STUMP GRINDING, RESTORATION OF YARDS</t>
  </si>
  <si>
    <t>20-0838-NM</t>
  </si>
  <si>
    <t>NCCD-21ST CENTURY-BROOKLAND TERRACE - BROOKLAND AVENUE-  FROM DRAINAGE DITCH TO SAME</t>
  </si>
  <si>
    <t>RESTORE POSITIVE DRAINAGE AND REMOVE BLOCKAGES AND TREES WITHIN 650 FEET OF CHANNEL</t>
  </si>
  <si>
    <t>20-0885-NM</t>
  </si>
  <si>
    <t>NCCD-21ST CENTURY-WEST CEDAR HEIGHTS - CLYDE STREET-  FROM 326 TO BACK YARD</t>
  </si>
  <si>
    <t>INSTALL CLOSED PIPE SYSTEM WITH INLET AND OUTLET TO EXISITNG DELDOT SYSTEM</t>
  </si>
  <si>
    <t>21-0026-NM</t>
  </si>
  <si>
    <t xml:space="preserve">BELVEDERE - 2 CUNARD STREET-  FROM 2 CUNARD STREET TO 2 CUNARD STREET </t>
  </si>
  <si>
    <t>18-0195-NM</t>
  </si>
  <si>
    <t>NCCD-21ST CENTURY-BROOKMEADE - WAXWING COURT-  FROM #8 TO SAME</t>
  </si>
  <si>
    <t>INSTALL PIPE SYSTEM AND TRENCH DRAIN ACROSS DRIVEWAY</t>
  </si>
  <si>
    <t>18-1068-NM</t>
  </si>
  <si>
    <t>LIMESTONE GARDENS - PICKWICK RD.-  FROM MCCAWBER DR. TO NICHOLBY DR.</t>
  </si>
  <si>
    <t>SPEED HUMPS</t>
  </si>
  <si>
    <t>21-0225-NM</t>
  </si>
  <si>
    <t>CANTERBURY HILLS - STRATTON DRIVE-  FROM LANCASTER PIKE TO ALEX COURT (JOINT)</t>
  </si>
  <si>
    <t>21-0380-NM</t>
  </si>
  <si>
    <t>KIAMENSI GARDENS - DIAMOND STREET-  FROM BINSTEAD AVENUE TO LISTON AVENUE</t>
  </si>
  <si>
    <t>19-1422-NM</t>
  </si>
  <si>
    <t>HERCULES ROAD-  FROM LANCASTER PIKE (48) TO NEWPORT GAP PIKE (41)</t>
  </si>
  <si>
    <t>20-0695-NM</t>
  </si>
  <si>
    <t>ELMHURST - MATTHES PLACE-  FROM W. SUMMIT AVENUE TO WINSTON AVENUE</t>
  </si>
  <si>
    <t>19-0760-NM</t>
  </si>
  <si>
    <t>CEDARS - CEDAR AVENUE-  FROM JACKSON AVENUE TO HARRISON AVENUE</t>
  </si>
  <si>
    <t>21-0381-NM</t>
  </si>
  <si>
    <t>CEDARS - WASHINGTON AVENUE-  FROM NEWPORT GAP PIKE TO MAPLE AVENUE</t>
  </si>
  <si>
    <t>21-0379-NM</t>
  </si>
  <si>
    <t>LIMESTONE GARDENS - DOMBEY ROAD-  FROM KINGSGATE LANE TO GRIFFIN DRIVE</t>
  </si>
  <si>
    <t>21-0378-NM</t>
  </si>
  <si>
    <t>LIMESTONE GARDENS - DOMBEY ROAD-  FROM PICKWICK DRIVE TO KINGSGATE LANE</t>
  </si>
  <si>
    <t>18-0186-NM</t>
  </si>
  <si>
    <t>ELMHURST - W. SUMMIT AVENUE-  FROM E. NEWPORT PIKE TO MARY STREET</t>
  </si>
  <si>
    <t>21-0480-NM</t>
  </si>
  <si>
    <t>MILLCREEK PATHWAY FEASIBILITY STUDY - MILLCREEK PATHWAY FEASIBILITY STUDY-  FROM MILLCREEK PATHWAY FEASIBILITY STUDY TO MILLCREEK PATHWAY FEASIBILITY STUDY</t>
  </si>
  <si>
    <t>PATHWAY FEASIBILITY STUDY-PLANNING</t>
  </si>
  <si>
    <t>Total For 7th Senatorial District:</t>
  </si>
  <si>
    <t>8th Senatorial District</t>
  </si>
  <si>
    <t>20-0077-</t>
  </si>
  <si>
    <t>5th SEN FY 2020 DRAINAGE FUNDS</t>
  </si>
  <si>
    <t>20-0080-</t>
  </si>
  <si>
    <t>7th SEN FY 2020 DRAINAGE FUNDS</t>
  </si>
  <si>
    <t>20-0070-</t>
  </si>
  <si>
    <t>10th REP FY 2020 DRAINAGE FUNDS</t>
  </si>
  <si>
    <t>21-0437-AM</t>
  </si>
  <si>
    <t xml:space="preserve">NCCD-21ST CENTURY-VARLANO - PRESCOTT DRIVE-  FROM 8 TO YARD </t>
  </si>
  <si>
    <t>TIE SUMP PUMP DISCHARGE INTO DELDOT SYSTEM</t>
  </si>
  <si>
    <t>18-0381-NM</t>
  </si>
  <si>
    <t>WESTRIDGE - THORNDALE DRIVE-  FROM MCGOVERN ROAD TO CUL-DE-SAC</t>
  </si>
  <si>
    <t>21-0447-NM</t>
  </si>
  <si>
    <t>STENNING WOODS - STENNING DRIVE-  FROM HOUSE# 537 TO GRIFFIN COURT (JOINT)</t>
  </si>
  <si>
    <t>2" MILL AND OVERLAY (CURB)</t>
  </si>
  <si>
    <t>21-0179-AM</t>
  </si>
  <si>
    <t>CHRISTINE MANOR EAST - QUEEN ANN DRIVE-  FROM GEORGIAN CIRCLE TO VALLEY ROAD</t>
  </si>
  <si>
    <t>18-0557-AM</t>
  </si>
  <si>
    <t>NONANTUM MILLS - RUTH ELLEN CT. SOUTH-  FROM WILKERDEAN DRIVE TO CUL-DE-SAC</t>
  </si>
  <si>
    <t>18-0554-AM</t>
  </si>
  <si>
    <t>NONANTUM MILLS - LENA COURT-  FROM KENNETH DRIVE TO CUL-DE-SAC</t>
  </si>
  <si>
    <t>20-0249-NM</t>
  </si>
  <si>
    <t>NCCD-21ST CENTURY-HAMPTON POINTE - STONEBRIDGE DRIVE-  FROM 20 TO 30</t>
  </si>
  <si>
    <t>INSTALL CLOSED DRAINAGE SYSTEM IN REAR YARDS; CONNECT TO EXISTING SYSTEM</t>
  </si>
  <si>
    <t>20-0361-NM</t>
  </si>
  <si>
    <t>NCCD-21ST CENTURY-CHESTNUT VALLEY - RENEE LANE-  FROM SOUTH EAST SIDE OF RENEE LANE TO BACK YARDS</t>
  </si>
  <si>
    <t>REESTABLISH SWALES; INSTALL CLOSED DRAINAGE SYSTEM;CONNECT TO DELDOT SYSTEM</t>
  </si>
  <si>
    <t>21-0193-AM</t>
  </si>
  <si>
    <t>CHAPEL HILL - ARONIMINK DRIVE-  FROM CHAPEL HILL DRIVE @ CHANGE IN HOTMIX TO ST REGIS DRIVE @ CHANGE IN HOTMIX</t>
  </si>
  <si>
    <t>18-0541-AM</t>
  </si>
  <si>
    <t>CHRISTINE MANOR EAST - GEORGIAN CIRCLE-  FROM VALLEY ROAD TO QUEEN MARY DRIVE</t>
  </si>
  <si>
    <t xml:space="preserve"> 2'' MILL AND OVERLAY</t>
  </si>
  <si>
    <t>19-0416-NM</t>
  </si>
  <si>
    <t>ESTATES AT CORNER KETCH - KINGBURY RD-  FROM UNION STATION RD @ CHANGE IN HOTMIX TO KINGBURY CT</t>
  </si>
  <si>
    <t>21-0178-AM</t>
  </si>
  <si>
    <t>CHRISTINE MANOR EAST - GEORGIAN CIRCLE-  FROM QUEEN ANN DRIVE TO QUEEN ANN DRIVE</t>
  </si>
  <si>
    <t>21-0196-AM</t>
  </si>
  <si>
    <t>CHAPEL WOODS - ST REGIS DRIVE-  FROM CAYNOR COURT TO CUL-DE-SAC</t>
  </si>
  <si>
    <t>21-0201-AM</t>
  </si>
  <si>
    <t>NONANTUM MILLS - SIEBER COURT-  FROM HARRIET COURT TO CUL-DE-SAC</t>
  </si>
  <si>
    <t>20-0487-AM</t>
  </si>
  <si>
    <t>NONANTUM MILLS - WILKERDEAN DRIVE EAST-  FROM NONANTUM DRIVE TO KENNETH DRIVE</t>
  </si>
  <si>
    <t>18-0540-AM</t>
  </si>
  <si>
    <t xml:space="preserve">CHRISTINE MANOR EAST - GEORGIAN CIRCLE-  FROM QUEEN MARY DRIVE TO QUEEN ANN DRIVE </t>
  </si>
  <si>
    <t>21-0044-</t>
  </si>
  <si>
    <t>23rd REP FY 2021 MISCELLANEOUS FUNDS</t>
  </si>
  <si>
    <t>FY 2021 DRAINAGE FUNDS</t>
  </si>
  <si>
    <t>Total For 8th Senatorial District:</t>
  </si>
  <si>
    <t>9th Senatorial District</t>
  </si>
  <si>
    <t>20-1070-AM</t>
  </si>
  <si>
    <t>HARMONY CREST WOODS - MEDLEY DRIVE-  FROM RD-128817 (TROMBONE ROAD) TO INTERSECTION  DUET DR...END</t>
  </si>
  <si>
    <t>TWO RADAR SPEED SIGN</t>
  </si>
  <si>
    <t>20-0501-AM</t>
  </si>
  <si>
    <t>WOODMILL SECTION II - E. ZABENKO DRIVE-  FROM S. WOODMILL DRIVE TO HOUSE# 1900 (END)</t>
  </si>
  <si>
    <t>20-0848-NM</t>
  </si>
  <si>
    <t>HILLS OF SKYLINE - RIDGEVALE ROAD-  FROM CRESTLINE ROAD TO HILLVALE CIRCLE</t>
  </si>
  <si>
    <t>21-0200-AM</t>
  </si>
  <si>
    <t>THE WOODS - CHEYENNE COURT-  FROM SENECA DRIVE EAST TO CUL-DE-SAC</t>
  </si>
  <si>
    <t>19-0498-AM</t>
  </si>
  <si>
    <t>RUTHERFORD - GREENFIELD ROAD-  FROM RUTHERFORD DRIVE WEST TO RUTHERFORD DRIVE WEST @ CHANGE IN HOTMIX (HOUSE #125)</t>
  </si>
  <si>
    <t>21-0374-AM</t>
  </si>
  <si>
    <t>WINDY HILLS - DILLWYN ROAD-  FROM NEWARK CITY LIMITS (CHANGE IN HOTMIX @ HOUSE #13) TO INGLESIDE ROAD</t>
  </si>
  <si>
    <t>21-0346-AM</t>
  </si>
  <si>
    <t>RED MILL FARMS - CORDELE ROAD-  FROM DUNBAR ROAD  TO BISBEE ROAD</t>
  </si>
  <si>
    <t>18-0912-AM</t>
  </si>
  <si>
    <t>WINDY HILLS - DILLWYN ROAD-  FROM INGLESIDE ROAD TO HILLCROFT ROAD</t>
  </si>
  <si>
    <t>2'' MILL AND OVERLAY(CURB WHERE NECESSARY)</t>
  </si>
  <si>
    <t>21-0385-AM</t>
  </si>
  <si>
    <t>DELPARK MANOR - FERGUSON DRIVE-  FROM BARR ROAD TO BYRD COURT</t>
  </si>
  <si>
    <t>21-0384-AM</t>
  </si>
  <si>
    <t>DELPARK MANOR - BYRD COURT-  FROM FERGUSON DRIVE TO END</t>
  </si>
  <si>
    <t>21-0382-NM</t>
  </si>
  <si>
    <t>PLEASANT HILLS - COLIN DRIVE-  FROM MAC ARTHUR DRIVE TO DENN PLACE</t>
  </si>
  <si>
    <t>21-0383-AM</t>
  </si>
  <si>
    <t>ALBION - BAIRD AVENUE-  FROM TELEGRAPH ROAD TO CUNNINGHAM ROAD</t>
  </si>
  <si>
    <t>Total For 9th Senatorial District:</t>
  </si>
  <si>
    <t>10th Senatorial District</t>
  </si>
  <si>
    <t>21-0148-AM</t>
  </si>
  <si>
    <t>NCCD-21ST CENTURY-MELODY MEADOWS - BOWFIN DRIVE-  FROM 23 TO SAME</t>
  </si>
  <si>
    <t>CLEAR DITCH, REPLACE RIPRAP</t>
  </si>
  <si>
    <t>21-0057-AM</t>
  </si>
  <si>
    <t>THORNWOOD - THISTLEBERRY DRIVE-  FROM HAZELWOOD DRIVE TO BRIARCLIFFE COURT</t>
  </si>
  <si>
    <t>21-0065-AM</t>
  </si>
  <si>
    <t>STONES THROW - PHOENIX AVENUE-  FROM OLD COOCHES BRIDGE ROAD_x000D_
 TO TRAVERTINE WAY @ CHANGE IN HOTIX</t>
  </si>
  <si>
    <t>21-0053-AM</t>
  </si>
  <si>
    <t>THORNWOOD - BRIARCLIFFE COURT-  FROM FOUR SEASONS PKWY TO HAZELWOOD DRIVE</t>
  </si>
  <si>
    <t>20-1015-AM</t>
  </si>
  <si>
    <t>CHESAPEAKE MEADOWS - MEADOW DRIVE-  FROM MEADOW DRIVE (INTERSECTION NEAR HOUSE #60) TO BALD EAGLE WAY</t>
  </si>
  <si>
    <t>20-1329-AM</t>
  </si>
  <si>
    <t xml:space="preserve">FOX HUNTER CROSSING  - COLONEL CLAYTON DR. -  FROM ERNEST DR.  TO BURHAM LN. </t>
  </si>
  <si>
    <t>ALL WAY STOP CONTROL (AWSC)</t>
  </si>
  <si>
    <t>21-0261-AM</t>
  </si>
  <si>
    <t>FOX HUNTER CROSSING - ERNEST DRIVE-  FROM CHOPTANK ROAD TO END</t>
  </si>
  <si>
    <t>21-0262-AM</t>
  </si>
  <si>
    <t>BACK CREEK - CAZIER DRIVE-  FROM CLAYTON MANOR DRIVE @ CHANGE IN HOTMIX TO CASSINA COURT</t>
  </si>
  <si>
    <t>21-0300-AM</t>
  </si>
  <si>
    <t>CANNONSHIRE - GENERAL MAXWELL COURT-  FROM CANNON RUN TO SABRE COURT</t>
  </si>
  <si>
    <t>Total For 10th Senatorial District:</t>
  </si>
  <si>
    <t>11th Senatorial District</t>
  </si>
  <si>
    <t>21-0302-AM</t>
  </si>
  <si>
    <t>SALEM WOODS - RUDLOFF COURT-  FROM 9 RUDLOFF COURT, NEWARK, DE 19702 TO 9 RUDLOFF COURT, NEWARK, DE 19702</t>
  </si>
  <si>
    <t>TREE REMOVAL ON DELDOT PROPERTY</t>
  </si>
  <si>
    <t>21-0333-AM</t>
  </si>
  <si>
    <t>SCOTFIELD - SCOTTFIELD DRIVE-  FROM SCOTTFIELD TURN @ CHANGE IN HOTMIX TO PINEFIELD ROAD</t>
  </si>
  <si>
    <t>21-0334-AM</t>
  </si>
  <si>
    <t>SCOTFIELD - PINEFIELD COURT-  FROM SCOTTFIELD DRIVE TO CUL-DE-SAC</t>
  </si>
  <si>
    <t>20-0431-AM</t>
  </si>
  <si>
    <t>BROOKSIDE PARK - MONTVALE ROAD-  FROM MALLBORO DRIVE TO MERCER DRIVE</t>
  </si>
  <si>
    <t>20-1316-AM</t>
  </si>
  <si>
    <t>RAINTREE VILLAGE - JONATHAN DRIVE-  FROM TREFOIL DRIVE TO ORCHID COURT</t>
  </si>
  <si>
    <t>20-1313-AM</t>
  </si>
  <si>
    <t>RAINTREE VILLAGE - TREFOIL DRIVE-  FROM EAST KAPOK DRIVE TO OLD BALTIMORE PIKE</t>
  </si>
  <si>
    <t>20-1312-AM</t>
  </si>
  <si>
    <t>RAINTREE VILLAGE - TREFOIL DRIVE-  FROM SMALLEY'S DAM ROAD TO JONATHAN DRIVE</t>
  </si>
  <si>
    <t>20-1321-AM</t>
  </si>
  <si>
    <t>RAINTREE VILLAGE - ORCHID COURT-  FROM JONATHAN DRIVE TO CUL-DE-SAC</t>
  </si>
  <si>
    <t>Total For 11th Senatorial District:</t>
  </si>
  <si>
    <t>12th Senatorial District</t>
  </si>
  <si>
    <t>19-0096-</t>
  </si>
  <si>
    <t>27th REP FY 2019 DRAINAGE FUNDS</t>
  </si>
  <si>
    <t>21-0183-AM</t>
  </si>
  <si>
    <t>CITY OF DELAWARE CITY-PORT PENN FIRE COMPANY - W. MARKET STREET-  FROM 26 W. MARKET STREET TO 26 W. MARKET STREET</t>
  </si>
  <si>
    <t>ATV</t>
  </si>
  <si>
    <t>19-1444-AM</t>
  </si>
  <si>
    <t>PORTER SQUARE - SHAI CIRCLE-  FROM PARKING LOT NEAR HOUSE #311 / #400) TO HOUSE #454</t>
  </si>
  <si>
    <t>20-1164-AM</t>
  </si>
  <si>
    <t>NCCD-21ST CENTURY-CITY OF NEW CASTLE - TWELFTH STREET-  FROM 733 W 12TH STREET TO REAR YARD</t>
  </si>
  <si>
    <t>INSTALL CLOSED DRAINGE SYSTEM W INLETS</t>
  </si>
  <si>
    <t>21-0048-</t>
  </si>
  <si>
    <t>27th REP FY 2021 MISCELLANEOUS FUNDS</t>
  </si>
  <si>
    <t>18-1234-AM</t>
  </si>
  <si>
    <t>CARAVEL FARMS - CARAVEL DRIVE-  FROM FORRESTAL DRIVE TO SAVANNAH DRIVE</t>
  </si>
  <si>
    <t>21-0215-AM</t>
  </si>
  <si>
    <t>CARAVEL HUNT - STEFFIE DRIVE-  FROM RICE DRIVE TO GEORGE COURT</t>
  </si>
  <si>
    <t>21-0350-AM</t>
  </si>
  <si>
    <t>NCCD-21ST CENTURY-HICIORY WOODS - CLIFTON DRIVE-  FROM 703 TO SIDE YARD</t>
  </si>
  <si>
    <t>REMOVE VEGETATION, REFRESH RIP RAP</t>
  </si>
  <si>
    <t>Total For 12th Senatorial District:</t>
  </si>
  <si>
    <t>13th Senatorial District</t>
  </si>
  <si>
    <t>21-0023-AM</t>
  </si>
  <si>
    <t xml:space="preserve">LEEDOM ESTATES - HAZLETT AVENUE-  FROM HOUSE #318 HAZLETT </t>
  </si>
  <si>
    <t>CURB AND GUTTER REPAIRS</t>
  </si>
  <si>
    <t>21-0042-AM</t>
  </si>
  <si>
    <t>NEWTOWN VILLAGE - NEWTOWN ROAD-  FROM WB NEWTOWN RD BTW RT 7 &amp; SMALLEYS DAM RD TO SAME</t>
  </si>
  <si>
    <t>SIGNS-REGULATORY</t>
  </si>
  <si>
    <t>21-0082-AM</t>
  </si>
  <si>
    <t>ARCHIVES-MRK-NEW CASTLE COUNTY ALMSHOUSE CEMETERY  - BAYLOR BLVD-  FROM DHSS HERMAN HOLLOWAY CAMPUS, 1901 N DUPONT HW TO BAYLOR BLVD</t>
  </si>
  <si>
    <t>21-0120-AM</t>
  </si>
  <si>
    <t xml:space="preserve">WILTON - WILTON BLVD-  FROM INTERSECTION OF WILTON BLVD &amp; RT 40 TO SAME AS BEGINNING </t>
  </si>
  <si>
    <t>DEVELOPMENT ENTRANCE SIGN - REFURBISHMENT</t>
  </si>
  <si>
    <t>21-0192-AM</t>
  </si>
  <si>
    <t>NCCD-21ST CENTURY-CALVARESE FARMS - CARAWAY DRIVE-  FROM 300  TO 302</t>
  </si>
  <si>
    <t>INSTALL DRAINAGE SYSTEMS IN BOTH REAR YARDS; CONNECT TO DELDOT</t>
  </si>
  <si>
    <t>19-1577-AM</t>
  </si>
  <si>
    <t>EDINBURGH VILLAS - MACTAVISH CT-  FROM HOUSE# 39 MACTAVISH CT TO HOUSE# 55 MACTAVISH CT</t>
  </si>
  <si>
    <t>FULL DEPTH PATCH</t>
  </si>
  <si>
    <t>20-0130-AM</t>
  </si>
  <si>
    <t>NCCD-21ST CENTURY-EDINBURGH VILLAS - MACKENZIE DRIVE-  FROM BEHIND TOWNHOUSE UNITS TO SAME</t>
  </si>
  <si>
    <t>INSTALL CLOSED DRAINAGE SYSTEM; CONNECT TO DELDOT CATCH BASIN</t>
  </si>
  <si>
    <t>20-0096-AM</t>
  </si>
  <si>
    <t>NCCD-21ST CENTURY-EDINBURGH VILLAS - SHETLAND WAY-  FROM BEHIND TOWNHOUSE UNITS TO 2 THRU 32 SHETLAND WAY</t>
  </si>
  <si>
    <t>INSTALL DRAINAGE SYSTEM W/SWALES, PIPES CATCH BASINS</t>
  </si>
  <si>
    <t>21-0168-AM</t>
  </si>
  <si>
    <t>COVENTRY - DUNSINANE DRIVE-  FROM EDINBURGH DRIVE WEST TO CHARRING LANE</t>
  </si>
  <si>
    <t>21-0340-AM</t>
  </si>
  <si>
    <t>MINQUADALE - EAST HAZELDELL AVENUE-  FROM SEE NOTES TO SEE NOTES</t>
  </si>
  <si>
    <t>21-0355-AM</t>
  </si>
  <si>
    <t>COVENTRY - CAWDOR LANE-  FROM TYNE DRIVE @ CHANGE IN HOTMIX TO BIRNAM DRIVE</t>
  </si>
  <si>
    <t>Total For 13th Senatorial District:</t>
  </si>
  <si>
    <t>14th Senatorial District</t>
  </si>
  <si>
    <t>19-1159-AM</t>
  </si>
  <si>
    <t>PINE VALLEY FARMS - WHITE PINE DRIVE-  FROM (SUGAR PINE DRIVE TO PINE VALLEY ROAD</t>
  </si>
  <si>
    <t>20-1266-AM</t>
  </si>
  <si>
    <t>NCCD-21ST CENTURY-ALLEY MILL ROAD - ALLEY MILL ROAD-  FROM 1071 TO BEHIND MAIN DWELLING</t>
  </si>
  <si>
    <t>INSTALL CLOSED PIPE SYSTEM W/INLETS; DIRECT TO ROADSIDE DITCH</t>
  </si>
  <si>
    <t>21-0081-NM</t>
  </si>
  <si>
    <t>BOND BILL EPILOGUE-ODESSA VOLUNTEER FIRE COMPANY - MAIN STREET-  FROM 304 MAIN STREET TO 304 MAIN STREET</t>
  </si>
  <si>
    <t>FY21 BOND BILL PROJECT COMMAND VEHICLE</t>
  </si>
  <si>
    <t>21-0088-AM</t>
  </si>
  <si>
    <t>NCCD-21ST CENTURY-MIDDLE NECK ROAD - MIDDLE NECK ROAD-  FROM 1820 TO SAME</t>
  </si>
  <si>
    <t>REROUTE EXISTING DRAINAGE PIPES DONE BY NCCD TO ALLOW BUILDING</t>
  </si>
  <si>
    <t>21-0091-CM</t>
  </si>
  <si>
    <t>FY21 BOND BILL-MODERN MATURITY CENTER - 1121 FORREST AVE, DOVER, DE 19904-  FROM 1121 FORREST AVE, DOVER, DE 19904 TO 1121 FORREST AVE, DOVER, DE 19904</t>
  </si>
  <si>
    <t>FY21 BOND BILL - MEAL DELIVERY VEHICLE</t>
  </si>
  <si>
    <t>21-0147-AM</t>
  </si>
  <si>
    <t>NCCD-21ST CENTURY-1071 ALLEY MILL RD, SMYRNA  - 1071 ALLEY MILL RD SMYRNA-  FROM 1071 ALLEY MILL RD SMYRNA TO 1071 ALLEY MILL RD SMYRNA</t>
  </si>
  <si>
    <t>ADDITIONAL FUNDING</t>
  </si>
  <si>
    <t>21-0083-CM</t>
  </si>
  <si>
    <t>FY21 BOND BILL EPILOGUE-TOWN OF CLAYTON - TOWN OF CLAYTON, CLAYTON, DE 19938-  FROM TOWN OF CLAYTON, CLAYTON, DE 19938 TO TOWN OF CLAYTON, CLAYTON, DE 19938</t>
  </si>
  <si>
    <t>FY21 BOND BILL PROJECT CLAYTON VETERANS PARK FLAGPOLE</t>
  </si>
  <si>
    <t>21-0121-AM</t>
  </si>
  <si>
    <t>TOWN OF CLAYTON - TOWN OF CLAYTON-  FROM TOWN OF CLAYTON TO TOWN OF CLAYTON</t>
  </si>
  <si>
    <t>PARK IMPROVEMENTS</t>
  </si>
  <si>
    <t>21-0203-AM</t>
  </si>
  <si>
    <t>SENATOR ENNIS DISTRICT - MONEY RD-  FROM 577 MONEY ROAD TO 577 MONEY ROAD</t>
  </si>
  <si>
    <t>21-0090-CM</t>
  </si>
  <si>
    <t>FY21 BOND BILL -LILLIAN SMITH SENIOR CENTER - 410 MAIN ST, CLAYTON, DE 19938-  FROM 410 MAIN ST, CLAYTON, DE 19938 TO 410 MAIN ST, CLAYTON, DE 19938</t>
  </si>
  <si>
    <t>FY21 BOND BILL PROJECT-MEAL DELIVERY VEHICLE</t>
  </si>
  <si>
    <t>21-0122-CM</t>
  </si>
  <si>
    <t>FY21 BOND BILL-LEIPSIC VOLUNTEER FIRE COMPANY - 318 MAIN ST, LEIPSIC, DE 19901-  FROM 318 MAIN ST, LEIPSIC, DE 19901 TO 318 MAIN ST, LEIPSIC, DE 19901</t>
  </si>
  <si>
    <t>FY21 BOND BILL PROJECT-COMMAND VEHICLE</t>
  </si>
  <si>
    <t>21-0086-CM</t>
  </si>
  <si>
    <t>FY21 BOND BILL-SMYRNA COMMUNITY PARK - SMYRNA, DE 19977-  FROM SMYRNA, DE 19977 TO SMYRNA, DE 19977</t>
  </si>
  <si>
    <t>FY21 BOND BILL PROJECT-PARK CLOCK</t>
  </si>
  <si>
    <t>21-0092-CM</t>
  </si>
  <si>
    <t>FY21 BOND BILL-MAMIE WARREN SENIOR CENTER - 1775 WHEATLEYS POND RD, SMYRNA, DE 19977-  FROM 1775 WHEATLEYS POND RD, SMYRNA, DE 19977 TO 1775 WHEATLEYS POND RD, SMYRNA, DE 19977</t>
  </si>
  <si>
    <t>FY21 BOND BILL-MEAL DELIVERY VEHICLE</t>
  </si>
  <si>
    <t>21-0295-CM</t>
  </si>
  <si>
    <t xml:space="preserve">SPRUANCE CITY (JUST OUTSIDE SMYRNA LIMITS) - 118 NORTH CLEMENT STREET -  FROM 118 NORTH CLEMENT STREET  TO 118 NORTH CLEMENT STREET </t>
  </si>
  <si>
    <t>REMOVE TWO TREES</t>
  </si>
  <si>
    <t>21-0316-CM</t>
  </si>
  <si>
    <t>KENTON - COOPER STREET-  FROM 153 COOPER STREET TO 153 COOPER STREET</t>
  </si>
  <si>
    <t>SIGNS-GUIDE</t>
  </si>
  <si>
    <t>21-0017-</t>
  </si>
  <si>
    <t>17th SEN FY 2021 MISCELLANEOUS FUNDS</t>
  </si>
  <si>
    <t>21-0341-AM</t>
  </si>
  <si>
    <t>AUGUSTINE BEACH - 1887 ST. AUGUSTINE RD, MIDDLETOWN-  FROM 1887 ST. AUGUSTINE RD, MIDDLETOWN TO 1887 ST. AUGUSTINE RD, MIDDLETOWN</t>
  </si>
  <si>
    <t>Total For 14th Senatorial District:</t>
  </si>
  <si>
    <t>15th Senatorial District</t>
  </si>
  <si>
    <t>21-0060-SM</t>
  </si>
  <si>
    <t>FY21 BOND BILL-HARRINGTON VFC - 20 CLARK STREET-  FROM 20 CLARK STREET TO 20 CLARK STREET</t>
  </si>
  <si>
    <t>BOND BILL PROJECT-CONCRETE PADS</t>
  </si>
  <si>
    <t>21-0118-CM</t>
  </si>
  <si>
    <t xml:space="preserve">HERITAGE TRACE  - IVY GLEN COURT -  FROM IVY GLEN COURT  TO IVY GLEN COURT </t>
  </si>
  <si>
    <t>PATCHING AND OVERLAY</t>
  </si>
  <si>
    <t>21-0292-CM</t>
  </si>
  <si>
    <t>WATERSIDE  - WATERSIDE DRIVE-  FROM TBD TO TBD</t>
  </si>
  <si>
    <t>20-0516-CM</t>
  </si>
  <si>
    <t>HIDDEN ACRES - BIRCHFIELD DRIVE-  FROM RD-00051 (FOREST AVENUE) TO RD-200826 (EAST HUNTINGTON CIRCL)...END</t>
  </si>
  <si>
    <t>20-0021-</t>
  </si>
  <si>
    <t>21st SEN FY 2020 MISCELLANEOUS FUNDS</t>
  </si>
  <si>
    <t>21-0108-CM</t>
  </si>
  <si>
    <t>SCD-MARYDEL FIRE CO - MARYDEL FIRE CO DITCH-  FROM FIRE HOUSE LANE TO SAME</t>
  </si>
  <si>
    <t>DITCH CLEANOUT</t>
  </si>
  <si>
    <t>21-0021-</t>
  </si>
  <si>
    <t>21st SEN FY 2021 MISCELLANEOUS FUNDS</t>
  </si>
  <si>
    <t>Total For 15th Senatorial District:</t>
  </si>
  <si>
    <t>16th Senatorial District</t>
  </si>
  <si>
    <t>21-0338-CM</t>
  </si>
  <si>
    <t>DELAWARE STATE UNIVERSITY - DELSTATE-  FROM CLAIBOURNE SMITH ADMINISTRATION BUILDING TO SIDEWALKS AND DRAINAGE AREAS</t>
  </si>
  <si>
    <t>20-0146-CM</t>
  </si>
  <si>
    <t>OLD MILL ACRES - APPLEWOOD DRIVE AND HOWE DRIVE-  FROM ENTIRE LENGTHS TO ENTIRE LENGTHS</t>
  </si>
  <si>
    <t>21-0476-CM</t>
  </si>
  <si>
    <t>RODNEY VILLAGE - NATHANIEL MITCHELL ROAD-  FROM RD-00192 (WEBBS LANE) TO RD-201520 (SAMUEL PAYNTER DRIVE)</t>
  </si>
  <si>
    <t>Total For 16th Senatorial District:</t>
  </si>
  <si>
    <t>17th Senatorial District</t>
  </si>
  <si>
    <t>21-0430-CM</t>
  </si>
  <si>
    <t>PUBLIC ARCHIVES-HISTORIC MARKER-CARLISLE AME - SHARON HILL RD-  FROM CARLISLE AME CHURCH TO NEAR 2276 SHARON HILL ROAD</t>
  </si>
  <si>
    <t>21-0014-</t>
  </si>
  <si>
    <t>14th SEN FY 2021 MISCELLANEOUS FUNDS</t>
  </si>
  <si>
    <t>Total For 17th Senatorial District:</t>
  </si>
  <si>
    <t>18th Senatorial District</t>
  </si>
  <si>
    <t>20-0321-CM</t>
  </si>
  <si>
    <t>CURB REPLACEMENT &amp; STREET PAVING - RAILROAD AVENUE-  FROM SEE ATTACHED DETAILED ESTIMATES TO FOR CURBWORK &amp; STREET PAVING</t>
  </si>
  <si>
    <t>19-0534-CM</t>
  </si>
  <si>
    <t>CITY OF HARRINGTON - HANLEY STREET-  FROM HANLEY STREET TO HANLEY STREET</t>
  </si>
  <si>
    <t>PATCHING AND OVERLAY-ADDITIONAL FUNDING</t>
  </si>
  <si>
    <t>21-0020-SM</t>
  </si>
  <si>
    <t>FARMINGTON VFC - FARMINGTON VFC-  FROM FARMINGTON VFC TO FARMINGTON VFC</t>
  </si>
  <si>
    <t>BOND BILL EPILOGUE-COMMAND VEHICLE</t>
  </si>
  <si>
    <t>20-1261-SM</t>
  </si>
  <si>
    <t>SANDSTONE - WALKING PATH-  FROM WALKING PATH TO WALKING PATH</t>
  </si>
  <si>
    <t>3" BITUMINOUS OVERLAY WITH (3) PCC ADA RAMPS</t>
  </si>
  <si>
    <t>21-0237-CM</t>
  </si>
  <si>
    <t>CITY OF MILFORD - BOYS &amp; GIRLS CLUB-  FROM DELAWARE VETERANS BOULEVARD TO DELAWARE VETERANS BOULEVARD</t>
  </si>
  <si>
    <t>21-0127-SM</t>
  </si>
  <si>
    <t>KNOLLAC ACRES - ENTIRE DEVELOPMENT-  FROM ENTIRE DEVELOPMENT TO ENTIRE DEVELOPMENT</t>
  </si>
  <si>
    <t>Total For 18th Senatorial District:</t>
  </si>
  <si>
    <t>19th Senatorial District</t>
  </si>
  <si>
    <t>20-0005-</t>
  </si>
  <si>
    <t>5th SEN FY 2020 MISCELLANEOUS FUNDS</t>
  </si>
  <si>
    <t>21-0045-SM</t>
  </si>
  <si>
    <t>BOND BILL PROJECT-DELAWARE AVIATION MUSEUM - DELAWARE AVAIATION MUSEUM-  FROM GEORGETOWN TO SAME</t>
  </si>
  <si>
    <t>BOND BILL EPILOGUE-PAVING, SIGNAGE, LIGHTING, FLAGPOLES, LANDSCAPING</t>
  </si>
  <si>
    <t>21-0070-SM</t>
  </si>
  <si>
    <t>SCD-21ST CENTURY-GEORGETOWN/LAYTON/WILSON ST/BRYAN - TOWN OF GEORGETOWN DRAINAGE-  FROM LAYTON VAUGHN TAX DITCH TO BRYAN</t>
  </si>
  <si>
    <t>21-0071-SM</t>
  </si>
  <si>
    <t>SCD-21ST CENTURY-RUSSELL ROAD/HARRIS  - RUSSELL ROAD-  FROM HARRIS PROJECT TO SAME</t>
  </si>
  <si>
    <t>21-0150-SM</t>
  </si>
  <si>
    <t>ROUTE 30 - GRAVEL HILL ROAD-  FROM BLIZZARD BOULEVARD TO SNOW ROAD</t>
  </si>
  <si>
    <t>PIPE IN DITCH</t>
  </si>
  <si>
    <t>20-0058-</t>
  </si>
  <si>
    <t>37th REP FY 2020 MISCELLANEOUS FUNDS</t>
  </si>
  <si>
    <t>21-0135-SM</t>
  </si>
  <si>
    <t>DEERWOOD - BUCK RUN-  FROM FAWN LANE TO END</t>
  </si>
  <si>
    <t>MILL, GRADE AND SHAPE, AND 2" OVERLAY</t>
  </si>
  <si>
    <t>20-0041-</t>
  </si>
  <si>
    <t>20th REP FY 2020 MISCELLANEOUS FUNDS</t>
  </si>
  <si>
    <t>21-0218-SM</t>
  </si>
  <si>
    <t>SCD-21ST CENTURY-CRESTFIELD/SHUFELT ACRES DRAINAGE - CRESTFIELD-  FROM SHUFELT ACRES TO SAME</t>
  </si>
  <si>
    <t>20-0385-SM</t>
  </si>
  <si>
    <t>INDIAN VILLAGE - BURTON STREET-  FROM RD-302241 (MAIN STREET) TO CUL-DE-SAC/DEAD END</t>
  </si>
  <si>
    <t>21-0005-</t>
  </si>
  <si>
    <t>5th SEN FY 2021 MISCELLANEOUS FUNDS</t>
  </si>
  <si>
    <t>20-1339-SM</t>
  </si>
  <si>
    <t>CITY OF SEAFORD-OYSTER HOUSE PARK PHASE I - WATER STREET-  FROM WATER STREET TO WATER STREET</t>
  </si>
  <si>
    <t>RAISED BOARDWALK ALONG RIVER</t>
  </si>
  <si>
    <t>21-0134-SM</t>
  </si>
  <si>
    <t>DEERWOOD - DOE DRIVE-  FROM FAWN LANE TO END</t>
  </si>
  <si>
    <t>MILL, GRADE AND SHAPE,  2" OVERLAY, REPLACE CROSSROAD PIPE</t>
  </si>
  <si>
    <t>20-1093-SM</t>
  </si>
  <si>
    <t>INDIAN VILLAGE - BEECH LANE-  FROM RD-302051 (BURTON STREET) TO CUL-DE-SAC/DEAD END</t>
  </si>
  <si>
    <t>20-1091-SM</t>
  </si>
  <si>
    <t>INDIAN VILLAGE - MAIN STREET-  FROM RD-00535 (MIDDLEFORD ROAD) TO RD-302051 (BURTON STREET)...END</t>
  </si>
  <si>
    <t>Total For 19th Senatorial District:</t>
  </si>
  <si>
    <t>20th Senatorial District</t>
  </si>
  <si>
    <t>21-0027-SM</t>
  </si>
  <si>
    <t>PARKER HOUSE RD., FRANKFORD-  FROM PARKER HOUSE RD., FRANKFORD TO PARKER HOUSE RD., FRANKFORD</t>
  </si>
  <si>
    <t>RADAR SPEED SIGNS (2)</t>
  </si>
  <si>
    <t>21-0204-SM</t>
  </si>
  <si>
    <t>BAY FARM ROAD-  FROM HEADING TOWARDS ROUTE 24 TO AFTER THE STOP SIGN AT SCHOOL LANE</t>
  </si>
  <si>
    <t>21-0247-SM</t>
  </si>
  <si>
    <t>OAK MEADOWS - OAK MEADOW DRIVE-  FROM ROUTE 5 OAK ORCHARD ROAD TO OAK MEADOW DRIVE</t>
  </si>
  <si>
    <t>2" OVERLAY AND NAMHOLE ADJUSTMENTS</t>
  </si>
  <si>
    <t>21-0322-SM</t>
  </si>
  <si>
    <t>SCD-21ST CENTURY-RESERVATION TRAIL-GRZYBOWSKI - RESERVATION TRAIL-GRZYBOWSKI-  FROM SAME TO SAME</t>
  </si>
  <si>
    <t>21-0321-SM</t>
  </si>
  <si>
    <t>SCD-21ST CENTURY-BASTON BRANCH PRING 10 - BASTON BRANCH PRONG 10-  FROM SAME  TO SAME</t>
  </si>
  <si>
    <t>Total For 20th Senatorial District:</t>
  </si>
  <si>
    <t>21st Senatorial District</t>
  </si>
  <si>
    <t>FY 2014 DRAINAGE FUNDS</t>
  </si>
  <si>
    <t>21-0044-SM</t>
  </si>
  <si>
    <t>TOWN OF BLADES - E. FIFTH STREET-  FROM E. FIFTH STREET TO E. SECOND STREET</t>
  </si>
  <si>
    <t>21-0072-SM</t>
  </si>
  <si>
    <t>SCD-21ST CENTURY-DUKES JOB TAX DITCH/MORRIS BANK  - DUKES JOB TAX DITCH-  FROM MORRIS BANK DITCH STABILIZATION TO SAME</t>
  </si>
  <si>
    <t>21-0109-SM</t>
  </si>
  <si>
    <t>CITY OF SEAFORD - HIGH STREET-  FROM HIGH STREET TO HIGH STREET</t>
  </si>
  <si>
    <t>STREETLIGHT(S)</t>
  </si>
  <si>
    <t>20-0383-SM</t>
  </si>
  <si>
    <t>HERITAGE VILLAGE - PARK DRIVE-  FROM RD-302540 (WYTHE LANE) TO RD-302190 (HERITAGE DRIVE)...END</t>
  </si>
  <si>
    <t>PATCHING, MILL 1" AND 2" OVERLAY</t>
  </si>
  <si>
    <t>21-0123-SM</t>
  </si>
  <si>
    <t>SCD-21ST CENTURY-DELMAR ROAD/REID PROJECT - DELMAR ROAD-  FROM REID PROJECT TO SAME</t>
  </si>
  <si>
    <t>DRAINAGE</t>
  </si>
  <si>
    <t>21-0209-SM</t>
  </si>
  <si>
    <t>TOWN OF LAUREL - TIDEWATER TURNKEY-  FROM TIDEWATER TURNKEY TO TIDEWATER TURNKEY</t>
  </si>
  <si>
    <t>CTF MATCH FOR PARK EQUIPMENT</t>
  </si>
  <si>
    <t>20-0015-</t>
  </si>
  <si>
    <t>15th SEN FY 2020 MISCELLANEOUS FUNDS</t>
  </si>
  <si>
    <t>21-0015-</t>
  </si>
  <si>
    <t>15th SEN FY 2021 MISCELLANEOUS FUNDS</t>
  </si>
  <si>
    <t>Total For 21st Senatorial District:</t>
  </si>
  <si>
    <t>1st Representative District</t>
  </si>
  <si>
    <t>20-0002-</t>
  </si>
  <si>
    <t>2nd SEN FY 2020 MISCELLANEOUS FUNDS</t>
  </si>
  <si>
    <t>20-0064-</t>
  </si>
  <si>
    <t>6th REP FY 2020 DRAINAGE FUNDS</t>
  </si>
  <si>
    <t>20-1285-W</t>
  </si>
  <si>
    <t>CITY OF WILMINGTON - WEST 36TH STREET-  FROM 200 TO 200</t>
  </si>
  <si>
    <t>20-1126-NM</t>
  </si>
  <si>
    <t>STONEHAVEN - LYNN DRIVE NORTH-  FROM LYNN DRIVE SOUTH TO LYNN DRIVE SOUTH</t>
  </si>
  <si>
    <t>20-1248-W</t>
  </si>
  <si>
    <t>WILMINGTON - N. MADISON ST.-  FROM 3114 TO 3116</t>
  </si>
  <si>
    <t>20-1133-W</t>
  </si>
  <si>
    <t>BROOM PLACE-  FROM 3400 TO 3406</t>
  </si>
  <si>
    <t>21-0002-</t>
  </si>
  <si>
    <t>2nd SEN FY 2021 MISCELLANEOUS FUNDS</t>
  </si>
  <si>
    <t>21-0097-W</t>
  </si>
  <si>
    <t>WILMINGTON - WEST. 34TH ST.-  FROM 700 TO 702</t>
  </si>
  <si>
    <t>20-1066-W</t>
  </si>
  <si>
    <t>WILMINGTON - WEST 21ST STREET-  FROM 210 TO 212</t>
  </si>
  <si>
    <t>21-0143-W</t>
  </si>
  <si>
    <t>WILMINGTON - WEST 36TH STREET-  FROM HOUSE# 120 TO HOUSE# 120</t>
  </si>
  <si>
    <t>Total For 1st Representative District:</t>
  </si>
  <si>
    <t>2nd Representative District</t>
  </si>
  <si>
    <t>21-0037-NM</t>
  </si>
  <si>
    <t>PUBLIC ARCHIVES-HISTORIC MARKER- THE MONDAY CLUB - THE MONDAY CLUB-  FROM  903 N FRENCH ST, WILMINGTON, DE 19801 TO  903 N FRENCH ST, WILMINGTON, DE 19801</t>
  </si>
  <si>
    <t>21-0059-W</t>
  </si>
  <si>
    <t>MCCAULLEY COURT MAINTENANCE CORP-BOND BILL - LANDSCAPING IMPROVEMENTS-  FROM N/A TO N/A</t>
  </si>
  <si>
    <t>BOND BILL PROJECT-LANDSCAPING IMPROVEMENTS</t>
  </si>
  <si>
    <t>Total For 2nd Representative District:</t>
  </si>
  <si>
    <t>3rd Representative District</t>
  </si>
  <si>
    <t>Total For 3rd Representative District:</t>
  </si>
  <si>
    <t>4th Representative District</t>
  </si>
  <si>
    <t>FY 2017 MISCELLANEOUS FUNDS</t>
  </si>
  <si>
    <t>20-0007-</t>
  </si>
  <si>
    <t>7th SEN FY 2020 MISCELLANEOUS FUNDS</t>
  </si>
  <si>
    <t>20-0831-NM</t>
  </si>
  <si>
    <t>WESTOVER HILLS - STUART ROAD-  FROM MANHOLE NEAR HOUSE #908 STUART TO DRIVEWAY @ HOUSE #916 STUART</t>
  </si>
  <si>
    <t>21-0031-NM</t>
  </si>
  <si>
    <t>DNREC-AUBURN STATE PARK-MARSHALLTON STEAM - MARSHALL STEAM PROJECT-  FROM AUBURN STATE PARKL TO AUBURN STATE PARK</t>
  </si>
  <si>
    <t>20-1229-NM</t>
  </si>
  <si>
    <t>NCCD-21ST CENTURY-BRECKINRIDGE - BALMORAL COURT-  FROM 12 TO SAME</t>
  </si>
  <si>
    <t>INSTALL GRASS SWALE</t>
  </si>
  <si>
    <t>20-0944-NM</t>
  </si>
  <si>
    <t>COLONIAL PARK - ATKINS AVE-  FROM 216 ATKINS AVE TO 216 ATKINS AVE</t>
  </si>
  <si>
    <t>TREE REMOVAL</t>
  </si>
  <si>
    <t>20-1071-NM</t>
  </si>
  <si>
    <t>BRANDYWINE SPRINGS MANOR - FAULKLAND RD-  FROM 3303 TO 3303</t>
  </si>
  <si>
    <t>21-0324-W</t>
  </si>
  <si>
    <t>CITY OF WILMINGTON - N GRANT AVE-  FROM KENTMERE PKWY TO WHERE IT BECOMES PRIVATE AT KENTMERE PLACE</t>
  </si>
  <si>
    <t>Total For 4th Representative District:</t>
  </si>
  <si>
    <t>5th Representative District</t>
  </si>
  <si>
    <t>Total For 5th Representative District:</t>
  </si>
  <si>
    <t>6th Representative District</t>
  </si>
  <si>
    <t>21-0110-NM</t>
  </si>
  <si>
    <t>NCCD-21ST CENTURY-WELDIN ROAD - WELDIN ROAD-  FROM 4600 TO SIDE YARD</t>
  </si>
  <si>
    <t>INVESTIGATE HOLE VIA PUMPING, EXCAVATING, RADAR</t>
  </si>
  <si>
    <t>20-1239-NM</t>
  </si>
  <si>
    <t xml:space="preserve">EDGEMOOR GARDENS - RYSING DRIVE -  FROM RYSING DRIVE GOING WEST  TO CORNER OF S. CANNON DRIVE </t>
  </si>
  <si>
    <t>19-0001-</t>
  </si>
  <si>
    <t>1st SEN FY 2019 MISCELLANEOUS FUNDS</t>
  </si>
  <si>
    <t>20-0005-NM</t>
  </si>
  <si>
    <t>NCCD-21ST CENTURY-HEATHERBROOKE - HEATHER ROAD-  FROM 2404 TO FRONT</t>
  </si>
  <si>
    <t>INSTALL UNDERDRAIN ALONG FRONTAGE BEHIND CURB; CONNECT TO INLET AT 2402</t>
  </si>
  <si>
    <t>19-0085-</t>
  </si>
  <si>
    <t>10th REP FY 2019 DRAINAGE FUNDS</t>
  </si>
  <si>
    <t>20-0001-</t>
  </si>
  <si>
    <t>1st SEN FY 2020 MISCELLANEOUS FUNDS</t>
  </si>
  <si>
    <t>20-0081-</t>
  </si>
  <si>
    <t>1st REP FY 2020 DRAINAGE FUNDS</t>
  </si>
  <si>
    <t>20-0082-</t>
  </si>
  <si>
    <t>12th REP FY 2020 DRAINAGE FUNDS</t>
  </si>
  <si>
    <t>21-0222-NM</t>
  </si>
  <si>
    <t>NCCD-21ST CENTURY-GRAYLYN CREST - CRESTOVER ROAD-  FROM 1005 TO 1013</t>
  </si>
  <si>
    <t>INSTALL CLOSED PIPE SYSTEM WITH INLETS IN BACKYARDS TO EXISTING DITCH</t>
  </si>
  <si>
    <t>21-0028-</t>
  </si>
  <si>
    <t>7th REP FY 2021 MISCELLANEOUS FUNDS</t>
  </si>
  <si>
    <t>Total For 6th Representative District:</t>
  </si>
  <si>
    <t>7th Representative District</t>
  </si>
  <si>
    <t>21-0105-NM</t>
  </si>
  <si>
    <t>VILLAGE OF ARDENCROFT - WALKING PATH-  FROM SUNSET LANE IN ARDENCROFT TO MEADOW LANE IN ARDEN</t>
  </si>
  <si>
    <t>RESURFACE WALKING PATH IN PUBLIC ROW</t>
  </si>
  <si>
    <t>21-0152-NM</t>
  </si>
  <si>
    <t>DARLEY WOODS  - ROCKWELL RD-  FROM TWEEDBROOK RD TO ULIN ROAD</t>
  </si>
  <si>
    <t>21-0220-NM</t>
  </si>
  <si>
    <t>DARLEY WOODS - ROCKWELL RD-  FROM JEFFERY ROAD TO STONEWOOD ROAD</t>
  </si>
  <si>
    <t>20-1275-NM</t>
  </si>
  <si>
    <t>NCCD-21ST CENTURY-CARPENTER WOODS AND ASHBOURNE SC - VARITON DRIVE-  FROM ASHBOURNE SWIM CLUB DRAINAGE SWALE TO CARPENTER WOODS OPEN SPACE</t>
  </si>
  <si>
    <t>RESTORE/REGRADE SWALE, REDIRECT FLOW, GRADE LAWNS, INSTALL BASINS</t>
  </si>
  <si>
    <t>20-0579-NM</t>
  </si>
  <si>
    <t>CLAYMOUNT - LINCOLN AVE-  FROM TOWNSEND AVE TO PARKSIDE BLVD</t>
  </si>
  <si>
    <t>20-0578-NM</t>
  </si>
  <si>
    <t>ROLLING PARK - LEXINGTON DRIVE-  FROM GARRETT ROAD TO NORTHEAST BOULEVARD</t>
  </si>
  <si>
    <t>20-0685-NM</t>
  </si>
  <si>
    <t>NCCD-21ST CENTURY-WINDYBUSH - DELVIEW DRIVE-  FROM 136 TO REAR OF PROPERTY</t>
  </si>
  <si>
    <t>REPLACE DAMAGED CONCRETE GUTTER AND EXTEND IT THROUGH TURN</t>
  </si>
  <si>
    <t>21-0144-NM</t>
  </si>
  <si>
    <t>YARDLEY PLACE - YARDLEY LANE-  FROM BROMLEY COURT TO GRAYLYN ROAD</t>
  </si>
  <si>
    <t>21-0027-</t>
  </si>
  <si>
    <t>6th REP FY 2021 MISCELLANEOUS FUNDS</t>
  </si>
  <si>
    <t>21-0399-NM</t>
  </si>
  <si>
    <t>KINGSRIDGE - TBD-  FROM TBD TO TBD</t>
  </si>
  <si>
    <t>21-0398-NM</t>
  </si>
  <si>
    <t>ADDITIONAL PEDESTRIAN CROSSING WORK - MARSH AND HARVEY-  FROM SW CORNER TO CONNECTIONS TO ALL OTHER LEGS</t>
  </si>
  <si>
    <t>ADDL PEDESTRIAN CROSSING WORK</t>
  </si>
  <si>
    <t>Total For 7th Representative District:</t>
  </si>
  <si>
    <t>8th Representative District</t>
  </si>
  <si>
    <t>20-0994-AM</t>
  </si>
  <si>
    <t>BACK CREEK - CLAYTON MANOR DRIVE-  FROM JOSHUA COURT TO LAHINCH COURT</t>
  </si>
  <si>
    <t>20-0033-</t>
  </si>
  <si>
    <t>12th REP FY 2020 MISCELLANEOUS FUNDS</t>
  </si>
  <si>
    <t>21-0285-AM</t>
  </si>
  <si>
    <t>BACK CREEK - CASSINA DRIVE-  FROM SAMMON POND DRIVE TO CASSINA DRIVE LOOP</t>
  </si>
  <si>
    <t>20-0466-AM</t>
  </si>
  <si>
    <t>MEADOW BROOK FARMS S. - HIGH VIEW-  FROM LAKE DRIVE TO CUL-DE-SAC</t>
  </si>
  <si>
    <t>Total For 8th Representative District:</t>
  </si>
  <si>
    <t>9th Representative District</t>
  </si>
  <si>
    <t>20-1278-AM</t>
  </si>
  <si>
    <t>NCCD-21ST CENTURY-UNION CHURCH ROAD - UNION CHURCH ROAD-  FROM 249 TO 251</t>
  </si>
  <si>
    <t>REMOVE SEVERAL TREES, REESTABLISH SWALE</t>
  </si>
  <si>
    <t>20-1205-AM</t>
  </si>
  <si>
    <t>DUTCH NECK FARMS - DUTCH NECK ROAD-  FROM 524 DUTCH NECK ROAD TO LEFT/NORTH OF THE LOT, NEXT TO THE UTILITY PO</t>
  </si>
  <si>
    <t>19-0020-AM</t>
  </si>
  <si>
    <t>NCCD-21ST CENTURY-SPRING CREEK - LABRADOR LANE-  FROM 246 TO SAME</t>
  </si>
  <si>
    <t>INSTALL DRAINAGE SYSTEM</t>
  </si>
  <si>
    <t>21-0060-</t>
  </si>
  <si>
    <t>39th REP FY 2021 MISCELLANEOUS FUNDS</t>
  </si>
  <si>
    <t>20-1170-AM</t>
  </si>
  <si>
    <t>DICKERSON FARM - DICKERSON LANE-  FROM CHURCHTOWN ROAD TO ROUNDABOUT</t>
  </si>
  <si>
    <t>Total For 9th Representative District:</t>
  </si>
  <si>
    <t>10th Representative District</t>
  </si>
  <si>
    <t>19-0091-</t>
  </si>
  <si>
    <t>6th REP FY 2019 DRAINAGE FUNDS</t>
  </si>
  <si>
    <t>21-0425-NM</t>
  </si>
  <si>
    <t>NCCD-21ST CENTURY-BRANDYWINE FORGE-CONCORD HIGH - CONCORD HIGH SCHOOL PROPERTY-  FROM WOODED AREA TO OUTLETS NEAR BRANDYWINE HUNT</t>
  </si>
  <si>
    <t>DRAINAGE IMPROVEMENT ENGINEERING STUDY</t>
  </si>
  <si>
    <t>20-1279-NM</t>
  </si>
  <si>
    <t>CHALFONTE - JUSTIN LANE-  FROM HOUSE# 2530 TO HOUSE# 2532</t>
  </si>
  <si>
    <t>ADA CURB RAMP</t>
  </si>
  <si>
    <t>20-1301-NM</t>
  </si>
  <si>
    <t>TALLEYBROOK - SUMMERSET ROAD-  FROM HOUSE# 3145 TO HOUSE# 2714</t>
  </si>
  <si>
    <t>Total For 10th Representative District:</t>
  </si>
  <si>
    <t>11th Representative District</t>
  </si>
  <si>
    <t>21-0089-CM</t>
  </si>
  <si>
    <t>SCD-21ST CENTURY-HOLLETTS CORNER RD/THORSTENSON - HOLLETTS CORNER ROAD-  FROM 410 TO THORSTENSON</t>
  </si>
  <si>
    <t>21-0156-CM</t>
  </si>
  <si>
    <t>TWIN EAGLE FARMS - JORDAN DRIVE-  FROM RD-00129 (LONGRIDGE ROAD) TO CUL-DE-SAC...ENDS.</t>
  </si>
  <si>
    <t>21-0157-CM</t>
  </si>
  <si>
    <t>ROLLING MEADOWS - ATTIX DRIVE-  FROM RD-00042 (BRENFORD ROAD ROUTE SR15) TO RD-200047 (FIELDCREST DRIVE)...ENDS.</t>
  </si>
  <si>
    <t>Total For 11th Representative District:</t>
  </si>
  <si>
    <t>12th Representative District</t>
  </si>
  <si>
    <t>FY 2013 DRAINAGE FUNDS</t>
  </si>
  <si>
    <t>13-0108-</t>
  </si>
  <si>
    <t>14th REP FY 2013 DRAINAGE FUNDS</t>
  </si>
  <si>
    <t>20-0029-</t>
  </si>
  <si>
    <t>8th REP FY 2020 MISCELLANEOUS FUNDS</t>
  </si>
  <si>
    <t>21-0175-NM</t>
  </si>
  <si>
    <t>TREE TOP VALLEY - TREE TOP LANE-  FROM BRACKENVILLE ROAD TO END</t>
  </si>
  <si>
    <t>Total For 12th Representative District:</t>
  </si>
  <si>
    <t>13th Representative District</t>
  </si>
  <si>
    <t>18-0316-NM</t>
  </si>
  <si>
    <t>WOODLAND APARTMENTS (GREENVILLE ON 141 APTS) - LOWRY DRIVE-  FROM HOUSE #13 LOWRY DRIVE</t>
  </si>
  <si>
    <t>19-0091-NM</t>
  </si>
  <si>
    <t>ROSELLE - SOUTH WOODWARD AVENUE-  FROM MARION AVENUE INTERSECTION</t>
  </si>
  <si>
    <t xml:space="preserve">PATCHING </t>
  </si>
  <si>
    <t>Total For 13th Representative District:</t>
  </si>
  <si>
    <t>14th Representative District</t>
  </si>
  <si>
    <t>13-0121-</t>
  </si>
  <si>
    <t>12th REP FY 2013 DRAINAGE FUNDS</t>
  </si>
  <si>
    <t>21-0136-SM</t>
  </si>
  <si>
    <t>DEWEY BEACH - KING CHARLES AVE-  FROM NB KING CHARLES AVE TO AKA COASTAL HIGHWAY</t>
  </si>
  <si>
    <t>21-0335-SM</t>
  </si>
  <si>
    <t>GROVE PARK REHOBOTH - GROVE PARK-  FROM GROVE PARK TO GROVE PARK</t>
  </si>
  <si>
    <t>Total For 14th Representative District:</t>
  </si>
  <si>
    <t>15th Representative District</t>
  </si>
  <si>
    <t>21-0039-AM</t>
  </si>
  <si>
    <t>WILLOW OAK FARMS - WILLOW OAK BOULEVARD-  FROM INTERSECTION WITH BERGENIA LOOP TO INTERSECTION WITH BERGENIA LOOP</t>
  </si>
  <si>
    <t>21-0038-AM</t>
  </si>
  <si>
    <t>WILLOW OAK FARMS - WILLOW OAK BOULEVARD-  FROM WITH FOXGLOVE LOOP NEAR ASTILBE TO WITH FOXGLOVE LOOP NEAR ASTILBE</t>
  </si>
  <si>
    <t>Total For 15th Representative District:</t>
  </si>
  <si>
    <t>16th Representative District</t>
  </si>
  <si>
    <t>Total For 16th Representative District:</t>
  </si>
  <si>
    <t>17th Representative District</t>
  </si>
  <si>
    <t>Total For 17th Representative District:</t>
  </si>
  <si>
    <t>18th Representative District</t>
  </si>
  <si>
    <t>FY 2015 DRAINAGE FUNDS</t>
  </si>
  <si>
    <t>FY 16 DRAINAGE FUNDS</t>
  </si>
  <si>
    <t>Total For 18th Representative District:</t>
  </si>
  <si>
    <t>19th Representative District</t>
  </si>
  <si>
    <t>20-0754-NM</t>
  </si>
  <si>
    <t>KLAIR ESTATES - VARI PLACE-  FROM SHARON DRIVE TO SANDY DRIVE</t>
  </si>
  <si>
    <t>Total For 19th Representative District:</t>
  </si>
  <si>
    <t>20th Representative District</t>
  </si>
  <si>
    <t>19-1543-SM</t>
  </si>
  <si>
    <t>GREYSTONE MANOR - GREYSTONE DRIVE-  FROM COASTAL HIGHWAY TO CUL-DE-SAC</t>
  </si>
  <si>
    <t>20-1214-SM</t>
  </si>
  <si>
    <t>BEAVER DAM ACRES - BEAVER CIRCLE-  FROM RD-303590 (BEAVER DAM WAY) TO INTERSECTION  BEAVER DAM WAY...END</t>
  </si>
  <si>
    <t>FOG COATING</t>
  </si>
  <si>
    <t>19-1545-SM</t>
  </si>
  <si>
    <t>GREYSTONE MANOR - WILSON LANE-  FROM CUL-DE-SAC TO CUL-DE-SAC</t>
  </si>
  <si>
    <t>21-0132-SM</t>
  </si>
  <si>
    <t>FALCON CREST - FALCON CREST DRIVE-  FROM BEAVER DAM ROAD TO CHESTER COURT</t>
  </si>
  <si>
    <t>2" BITUMINOUS OVERLAY</t>
  </si>
  <si>
    <t>21-0006-</t>
  </si>
  <si>
    <t>6th SEN FY 2021 MISCELLANEOUS FUNDS</t>
  </si>
  <si>
    <t>Total For 20th Representative District:</t>
  </si>
  <si>
    <t>21st Representative District</t>
  </si>
  <si>
    <t>21-0504-NM</t>
  </si>
  <si>
    <t>WOOD CREEK - WOODWARD/OCHELTREE-  FROM WOODWARD/OCHELTREE TO BLUEGRASS/GREENWOOD</t>
  </si>
  <si>
    <t>Total For 21st Representative District:</t>
  </si>
  <si>
    <t>22nd Representative District</t>
  </si>
  <si>
    <t>19-1187-NM</t>
  </si>
  <si>
    <t>DEACONS WALK - WORRAL DRIVE-  FROM HIGGINS ROAD TO WARE ROAD</t>
  </si>
  <si>
    <t>21-0442-NM</t>
  </si>
  <si>
    <t>HILLSTREAM - RADBURN LANE-  FROM HILLSTREAM ROAD TO HOUSE# 406</t>
  </si>
  <si>
    <t xml:space="preserve">2" MILL AND OVERLAY </t>
  </si>
  <si>
    <t>21-0446-NM</t>
  </si>
  <si>
    <t>STONERIDGE - STELLA DRIVE-  FROM HOUSE# 400 TO HOUSE# 425</t>
  </si>
  <si>
    <t>Total For 22nd Representative District:</t>
  </si>
  <si>
    <t>23rd Representative District</t>
  </si>
  <si>
    <t>21-0217-AM</t>
  </si>
  <si>
    <t xml:space="preserve"> CITY OF NEWARK-NEWARK DAY NURSERY-CHILDREN'S CTR - NEWARK DAY NURSERY AND CHILDREN'S CENTER-  FROM 921 BARKSDALE RD, NEWARK, DE 19711 TO DEDICATED PORTION OF LAND</t>
  </si>
  <si>
    <t>21-0008-</t>
  </si>
  <si>
    <t>8th SEN FY 2021 MISCELLANEOUS FUNDS</t>
  </si>
  <si>
    <t>Total For 23rd Representative District:</t>
  </si>
  <si>
    <t>24th Representative District</t>
  </si>
  <si>
    <t>20-1308-AM</t>
  </si>
  <si>
    <t>CHESTNUT HILL ESTATES - CHESTNUT HILL ESTATES-  FROM CHESTNUT HILL ESTATES TO CHESTNUT HILL ESTATES</t>
  </si>
  <si>
    <t>20-1298-AM</t>
  </si>
  <si>
    <t>SHERWOOD FOREST - REGAL BOULEVARD-  FROM SPEED HUMP BETWEEN CHAPMAN ROAD &amp; STATURE DRIVE</t>
  </si>
  <si>
    <t>Total For 24th Representative District:</t>
  </si>
  <si>
    <t>25th Representative District</t>
  </si>
  <si>
    <t>Total For 25th Representative District:</t>
  </si>
  <si>
    <t>26th Representative District</t>
  </si>
  <si>
    <t>20-1206-AM</t>
  </si>
  <si>
    <t>TIMBER FARMS - TIMBER WOODS BLVD-  FROM TIMBER WOODS BLVD TO TIMBER WOODS BLVD</t>
  </si>
  <si>
    <t>RADAR SPEED SIGN POST</t>
  </si>
  <si>
    <t>20-1034-AM</t>
  </si>
  <si>
    <t>SPARROW RUN - KEMPER DRIVE-  FROM BROOKMONT DRIVE TO EGRET COURT</t>
  </si>
  <si>
    <t>20-1075-AM</t>
  </si>
  <si>
    <t>FOREST KNOLL - BRISTOL COURT-  FROM CONCORD DRIVE @ CHANGE IN HOTMIX TO CUL-DE-SAC</t>
  </si>
  <si>
    <t>21-0130-AM</t>
  </si>
  <si>
    <t>NCCD-21ST CENTURY-PIERMONT WOODS - HANNA DRIVE EAST-  FROM 500 TO SAME</t>
  </si>
  <si>
    <t>TIE SUMP PUMP DISCHARGE INTO DELDOT SYSTEM AT DRIVEWAY</t>
  </si>
  <si>
    <t>21-0164-AM</t>
  </si>
  <si>
    <t>WELLINGTON WOODS - DANBURY DRIVE-  FROM WELLINGTON DRIVE TO WELLINGTON DRIVE</t>
  </si>
  <si>
    <t>Total For 26th Representative District:</t>
  </si>
  <si>
    <t>27th Representative District</t>
  </si>
  <si>
    <t>FY 2016 DRAINAGE FUNDS</t>
  </si>
  <si>
    <t>21-0230-AM</t>
  </si>
  <si>
    <t>NCCD-21ST CENTURY-CANN ROAD - CANN ROAD-  FROM 56 TO 68 TO BASEBALL FIELD</t>
  </si>
  <si>
    <t>INSTALL CROSS PIPE UNDER DRIVEWAY TO BASEBALL FIELDS; REGRADE SWALE</t>
  </si>
  <si>
    <t>19-0081-</t>
  </si>
  <si>
    <t>12th SEN FY 2019 DRAINAGE FUNDS</t>
  </si>
  <si>
    <t>20-1338-AM</t>
  </si>
  <si>
    <t xml:space="preserve">WOODLAND VILLAGE  - MCCORMICK BLVD -  FROM MCCORMICK BLVD  TO EVERGREEN DRIVE </t>
  </si>
  <si>
    <t>21-0113-AM</t>
  </si>
  <si>
    <t>NCCD-21ST CENTURY-MISTY COURT ADDITIONAL WORK - MISTY COURT-  FROM 25 DOLPHIN DRIVE TO DRAINAGE DITCH IN REAR OF PROPERTIES</t>
  </si>
  <si>
    <t>EXTEND WORK AT MISTY COURT; WIDEN CHANNEL, REMOVE TREE; RIP RAP</t>
  </si>
  <si>
    <t>19-1494-AM</t>
  </si>
  <si>
    <t>CARAVEL FARMS - CAROLINE COURT-  FROM MABEL LANE TO CUL-DE-SAC</t>
  </si>
  <si>
    <t>19-1429-AM</t>
  </si>
  <si>
    <t>MELODY MEADOWS  - STARDUST DRIVE-  FROM DOLPHIN DRIVE  TO CUL-DE-SAC</t>
  </si>
  <si>
    <t>19-1430-AM</t>
  </si>
  <si>
    <t>MELODY MEADOWS - MISTY COURT-  FROM STARDUST DRIVE TO CUL-DE-SAC</t>
  </si>
  <si>
    <t>19-1427-AM</t>
  </si>
  <si>
    <t>MELODY MEADOWS - STARDUST DRIVE -  FROM HOUSE #28 STARDUST DRIVE TO NOLA LANE</t>
  </si>
  <si>
    <t>19-1426-AM</t>
  </si>
  <si>
    <t>MELODY MEADOWS  - STARDUST DRIVE-  FROM NOLA LANE TO LULLABY LANE</t>
  </si>
  <si>
    <t>19-1428-AM</t>
  </si>
  <si>
    <t>MELODY MEADOWS - STARDUST DRIVE -  FROM DOLPHIN DRIVE TO HOUSE #28 STARDUST DRIVE</t>
  </si>
  <si>
    <t>21-0012-</t>
  </si>
  <si>
    <t>12th SEN FY 2021 MISCELLANEOUS FUNDS</t>
  </si>
  <si>
    <t>Total For 27th Representative District:</t>
  </si>
  <si>
    <t>28th Representative District</t>
  </si>
  <si>
    <t>FY 17 DRAINAGE FUNDS</t>
  </si>
  <si>
    <t>20-1305-CM</t>
  </si>
  <si>
    <t>FAST LANDING RD, DOVER, DE 19901-  FROM FAST LANDING RD, DOVER, DE 19901 TO FAST LANDING RD, DOVER, DE 19901</t>
  </si>
  <si>
    <t>21-0114-CM</t>
  </si>
  <si>
    <t>SCD-21ST CENTURY-WOODLAND BEACH ROAD/RICHARDS - WOODLAND BEACH ROAD-  FROM RICHARDS PROJECT TO SAME</t>
  </si>
  <si>
    <t>DRAINGE</t>
  </si>
  <si>
    <t>21-0125-CM</t>
  </si>
  <si>
    <t>FY21 BOND BILL CHESWOLD VOLUNTEER FIRE COMPANY - 371 MAIN ST. P.O. BOX 186 CHESWOLD, DE 19936-  FROM 371 MAIN ST. P.O. BOX 186 CHESWOLD, DE 19936 TO 371 MAIN ST. P.O. BOX 186 CHESWOLD, DE 19936</t>
  </si>
  <si>
    <t>21-0213-CM</t>
  </si>
  <si>
    <t>SMYRNA FARMERS MARKET - 655 W GLENWOOD AVE, SMYRNA, DE 19977-  FROM 655 W GLENWOOD AVE, SMYRNA, DE 19977 TO 655 W GLENWOOD AVE, SMYRNA, DE 19977</t>
  </si>
  <si>
    <t>ENTRANCE IMPROVEMENTS</t>
  </si>
  <si>
    <t>21-0318-CM</t>
  </si>
  <si>
    <t>HAZEL FARM - RISING RIDGE LN, WILD BRIAR LN-  FROM LOGANBERRY TER, GARVEST GROVE TRAIL TO HAZEL FARM, DOVER, DE 19901</t>
  </si>
  <si>
    <t>21-0485-CM</t>
  </si>
  <si>
    <t>LOCUST ST, SMYRNA, DE 19977 - LOCUST ST, SMYRNA, DE 19977-  FROM LOCUST ST, SMYRNA, DE 19977 TO LOCUST ST, SMYRNA, DE 19977</t>
  </si>
  <si>
    <t>Total For 28th Representative District:</t>
  </si>
  <si>
    <t>29th Representative District</t>
  </si>
  <si>
    <t>20-0910-CM</t>
  </si>
  <si>
    <t>LAKESHORE VILLAGE WEST - LYNNBURY WOODS RD-  FROM LYNNBURY WOODS RD TO LYNNBURY WOODS RD</t>
  </si>
  <si>
    <t>21-0041-CM</t>
  </si>
  <si>
    <t>KCD-21ST CENTURY-WILD QUAIL PHASE II DRAINAGE - WILD QUAIL PHASE II DRAINAGE IMPROVEMENT PROJECT-  FROM RD29 TO SAME</t>
  </si>
  <si>
    <t>RECONSTRUCT 1000' OPEN DRAINAGE DITCH; DRIVEWAY PIPES, PATCH AND SEED</t>
  </si>
  <si>
    <t>Total For 29th Representative District:</t>
  </si>
  <si>
    <t>30th Representative District</t>
  </si>
  <si>
    <t>20-1300-CM</t>
  </si>
  <si>
    <t>TOWN OF VIOLA - ROAD 240-  FROM COMING FROM WOODSIDE TO OR THE NORTH SIDE OF TOWN</t>
  </si>
  <si>
    <t>21-0377-CM</t>
  </si>
  <si>
    <t>CITY OF HARRINGTON - MECHANIC STREET-  FROM 10 MECHANIC STREET TO 10 MECHANIC STREET</t>
  </si>
  <si>
    <t>SIGNS-LED FOR POLICE DEPARTMENT</t>
  </si>
  <si>
    <t>Total For 30th Representative District:</t>
  </si>
  <si>
    <t>31st Representative District</t>
  </si>
  <si>
    <t>21-0503-CM</t>
  </si>
  <si>
    <t>PAPEN LANE-  FROM INTERSECTION WITH WYOMING MILL ROAD TO SAME</t>
  </si>
  <si>
    <t>SIGNS-STREET NAME</t>
  </si>
  <si>
    <t>Total For 31st Representative District:</t>
  </si>
  <si>
    <t>32nd Representative District</t>
  </si>
  <si>
    <t>21-0474-CM</t>
  </si>
  <si>
    <t>WOODS MANOR - COOPER ROAD-  FROM RD-00027 (S STATE STREET) TO RD-201080 (COOPER ROAD EXTENSION)...ENDS.</t>
  </si>
  <si>
    <t>21-0473-CM</t>
  </si>
  <si>
    <t>RODNEY VILLAGE - DANIEL RODNEY DRIVE-  FROM RD-201520 (SAMUEL PAYNTER DRIVE) TO RD-201200 (GUNNING BEDFORD DRIVE)</t>
  </si>
  <si>
    <t>20-0946-CM</t>
  </si>
  <si>
    <t>RODRIC VILLAGE - RODRIC TERRACE-  FROM RD-201490 (RODRIC DRIVE) TO CUL-DE-SAC/DEAD END</t>
  </si>
  <si>
    <t>21-0477-CM</t>
  </si>
  <si>
    <t>GENERALS GREENE - ARNOLD COURT-  FROM RD-201160 (GENERALS WAY SOUTH) TO .08 MILES  FROM RD-201160 (GENERALS WAY SOUTH)</t>
  </si>
  <si>
    <t>21-0475-CM</t>
  </si>
  <si>
    <t>ST. JONES COMMONS - KENTLAND AVENUE-  FROM RD-201215 (HOUSTON STREET) TO RD-201455 (PORCHER STREET)</t>
  </si>
  <si>
    <t>21-0478-CM</t>
  </si>
  <si>
    <t>GENERALS GREENE - GENERALS WAY SOUTH-  FROM RD-201030 (CHENAULT COURT) TO RD-00356B (PINE CABIN ROAD)...ENDS.</t>
  </si>
  <si>
    <t>Total For 32nd Representative District:</t>
  </si>
  <si>
    <t>33rd Representative District</t>
  </si>
  <si>
    <t>21-0162-CM</t>
  </si>
  <si>
    <t>RIVERVIEW ESTATES - TBD-  FROM TBD TO TBD</t>
  </si>
  <si>
    <t>19-0151-CM</t>
  </si>
  <si>
    <t>HUNTERS RIDGE - HUNTERS RIDGE WAY-  FROM RD-203195 (PITCH KETTLE COURT) TO RD-202981 (BLACK WOLF COURT)...END</t>
  </si>
  <si>
    <t>Total For 33rd Representative District:</t>
  </si>
  <si>
    <t>34th Representative District</t>
  </si>
  <si>
    <t>19-1574-CM</t>
  </si>
  <si>
    <t>WINDSWEPT - WINDSWEPT DR, WINDSWEPT CIR, WINDSWEPT CT-  FROM WINDSWEPT DR, WINDSWEPT CIR, WINDSWEPT CT TO WINDSWEPT DR, WINDSWEPT CIR, WINDSWEPT CT</t>
  </si>
  <si>
    <t>Total For 34th Representative District:</t>
  </si>
  <si>
    <t>35th Representative District</t>
  </si>
  <si>
    <t>Total For 35th Representative District:</t>
  </si>
  <si>
    <t>36th Representative District</t>
  </si>
  <si>
    <t>21-0258-CM</t>
  </si>
  <si>
    <t>CARLISLE FIRE COMPANY - NW FRONT-  FROM 615 NW FRONT ST TO 615 NW FRONT ST</t>
  </si>
  <si>
    <t>OPTICOM EMITTER (FOR VEHICLE)</t>
  </si>
  <si>
    <t>21-0317-SM</t>
  </si>
  <si>
    <t>SUSSEX ACADEMY ELEMENTARY SCHOOL - AIRPORT ROAD-  FROM 21150 AIRPORT ROAD TO 21150 AIRPORT ROAD</t>
  </si>
  <si>
    <t>Total For 36th Representative District:</t>
  </si>
  <si>
    <t>37th Representative District</t>
  </si>
  <si>
    <t>21-0170-SM</t>
  </si>
  <si>
    <t>INDIAN TOWN FARMS - MISSION PLACE-  FROM MT. JOY TO MISSION PLACE</t>
  </si>
  <si>
    <t>REPLACE 2 CROSSROAD PIPES, MILL, GRADE AND RESHAPE, AND PAVE</t>
  </si>
  <si>
    <t>21-0336-SM</t>
  </si>
  <si>
    <t>CEDAR AVENUE-  FROM NEAR 22661 CEDAR AVENUE TO 22661 CEDAR AVENUE (AKA CEDAR LANE IN GATEWAY)</t>
  </si>
  <si>
    <t>20-0454-SM</t>
  </si>
  <si>
    <t>LONG NECK VILLAGE - LIGHTHOUSE LANE-  FROM STARBOARD DRIVE TO COURT DR IVE</t>
  </si>
  <si>
    <t>MANHOLE ADJUSTMENTS, PATCHING, 2" OVERLAY</t>
  </si>
  <si>
    <t>Total For 37th Representative District:</t>
  </si>
  <si>
    <t>38th Representative District</t>
  </si>
  <si>
    <t>21-0028-SM</t>
  </si>
  <si>
    <t>BAYSIDE - E. SAND COVE ROAD-  FROM E. SAND COVE ROAD TO E. SAND COVE ROAD</t>
  </si>
  <si>
    <t>21-0289-SM</t>
  </si>
  <si>
    <t>SWANN COVE - RIGHT HAND SIDE OF E. SAND COVE ROAD-  FROM APPROX. .3 MILES EAST TO FROM INTERSECTION OF E. SAND COVE &amp; SIGNATUR</t>
  </si>
  <si>
    <t>21-0354-SM</t>
  </si>
  <si>
    <t>BETHANY BEACH - KENT AVENUE-  FROM NEAR JEFFERSON BRIDGE TO EAST SIDE JUST PAST E. JEFFERSON BRIDGE ROAD</t>
  </si>
  <si>
    <t>Total For 38th Representative District:</t>
  </si>
  <si>
    <t>39th Representative District</t>
  </si>
  <si>
    <t>21-0337-SM</t>
  </si>
  <si>
    <t>PINEVIEW-AKA FRIEDEL PROPERTY - CHARLES STREET-  FROM INTERSECTION OF CHARLES TO AND PINEVIEW ROAD AKA UNKNOWN STREET</t>
  </si>
  <si>
    <t>REPAVE INTERSECTION</t>
  </si>
  <si>
    <t>21-0030-</t>
  </si>
  <si>
    <t>9th REP FY 2021 MISCELLANEOUS FUNDS</t>
  </si>
  <si>
    <t>21-0043-</t>
  </si>
  <si>
    <t>22nd REP FY 2021 MISCELLANEOUS FUNDS</t>
  </si>
  <si>
    <t>Total For 39th Representative District:</t>
  </si>
  <si>
    <t>40th Representative District</t>
  </si>
  <si>
    <t>21-0019-SM</t>
  </si>
  <si>
    <t>LAUREL VFC - LAUREL VFC-  FROM LAUREL VFC TO LAUREL VFC</t>
  </si>
  <si>
    <t xml:space="preserve">BOND BILL EPILOGUE-CONCRETE PADS </t>
  </si>
  <si>
    <t>21-0080-SM</t>
  </si>
  <si>
    <t>LANGRELL ACRES - LOUISE STREET-  FROM LOUISE STREET TO MARY ROAD</t>
  </si>
  <si>
    <t>21-0422-SM</t>
  </si>
  <si>
    <t>LAUREL FIRE DEPARTMENT - W. 10TH-  FROM 205 W. 10TH TO 205 W. 10TH</t>
  </si>
  <si>
    <t>TRAFFIC CONES (50)</t>
  </si>
  <si>
    <t>21-0423-SM</t>
  </si>
  <si>
    <t>DELMAR FIRE COMPANY - E. GROVE-  FROM 301 E. GROVE TO 301 E. GROVE</t>
  </si>
  <si>
    <t>21-0481-SM</t>
  </si>
  <si>
    <t>BAPTIST CHURCH - 32631 BISTATE BLVD-  FROM S460 HORSEY  TO S499 DUKES</t>
  </si>
  <si>
    <t>PAVING, SIDEWALK WITH ADA RAMPS, THERMO PIANO KEY CROSSWALK</t>
  </si>
  <si>
    <t>21-0527-SM</t>
  </si>
  <si>
    <t>TOWN OF DELMAR - VARIOUS LOCATIONS IN DELAWARE-  FROM VARIOUS TO VARIOUS</t>
  </si>
  <si>
    <t>PATCHING ONLY</t>
  </si>
  <si>
    <t>Total For 40th Representative District:</t>
  </si>
  <si>
    <t>41st Representative District</t>
  </si>
  <si>
    <t>20-0340-SM</t>
  </si>
  <si>
    <t>TOWN OF MILLSBORO - 307 MAIN STREET-  FROM 307 MAIN STREET TO 307 MAIN STREET</t>
  </si>
  <si>
    <t>21-0280-SM</t>
  </si>
  <si>
    <t>SCD-TOWN OF DAGSBORO - CANNON STREET-  FROM 220 LINEAR FEET OF CANNON STREET TO SAME</t>
  </si>
  <si>
    <t>REPLACE 220 LF OF HDPE PIPE</t>
  </si>
  <si>
    <t>21-0043-SM</t>
  </si>
  <si>
    <t>TOWN OF DAGSBORO - TBD-  FROM TBD TO TBD</t>
  </si>
  <si>
    <t>21-0017-SM</t>
  </si>
  <si>
    <t>OAKMONT ESTATES - OAK RIDGE DRIVE-  FROM CUL-DE-SAC TO PHILLIPS HILL ROAD</t>
  </si>
  <si>
    <t>2" OVERLAY WITH PATCHING</t>
  </si>
  <si>
    <t>21-0066-SM</t>
  </si>
  <si>
    <t>MILLSBORO - LAYTON AVENUE-  FROM LAYTON AVENUE TO LAYTON AVENUE</t>
  </si>
  <si>
    <t>21-0137-SM</t>
  </si>
  <si>
    <t>TOWN OF SELBYVILLE - TBD-  FROM TBD TO TBD</t>
  </si>
  <si>
    <t>21-0219-SM</t>
  </si>
  <si>
    <t>GUMBORO - RT 24 MILLSBORO HIGHWAY-  FROM RT 54 INTERSECTION TO AT THE STATE LINE</t>
  </si>
  <si>
    <t>REPLACE DAMAGED DSP SIGN</t>
  </si>
  <si>
    <t>21-0294-SM</t>
  </si>
  <si>
    <t>SCD-TOWN OF MILLSBORO - DODD STREET-  FROM DODD STREET TO FIRE STATION PARKING LOT</t>
  </si>
  <si>
    <t>INSTALL 2 24' NYLOPLAST DRAIN BASINS USING 120' OF 12" HDPE PIPE; TIE TO FIRE STATION</t>
  </si>
  <si>
    <t>21-0488-SM</t>
  </si>
  <si>
    <t>SCD-TOWN OF MILLSBORO MARINA - MILLSBORO MARINA-  FROM SAME TO SAME</t>
  </si>
  <si>
    <t>STORMWATER DRAINAGE IMPROVEMENTS</t>
  </si>
  <si>
    <t>21-0495-SM</t>
  </si>
  <si>
    <t>TOWN OF MILLSBORO - LAUREL ROAD-  FROM LAUREL ROAD TO LAUREL ROAD</t>
  </si>
  <si>
    <t>21-0497-SM</t>
  </si>
  <si>
    <t>TOWN OF SELBYVILLE - BAKER ALLEY-  FROM CLENDANIEL AVENUE TO BUNTINGS MILL/BARKLAY ESTATES</t>
  </si>
  <si>
    <t>DRAINAGE PROJECTS</t>
  </si>
  <si>
    <t>21-0505-SM</t>
  </si>
  <si>
    <t>TOWN OF SELBYVILLE - BARKLEY ESTATES-  FROM BUNTING MILLS TO VARIOUS DRAINAGE ISSUES</t>
  </si>
  <si>
    <t>Total For 41st Representative District: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</si>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</sst>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yy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8" fontId="2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vertical="top"/>
    </xf>
    <xf numFmtId="8" fontId="2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2"/>
  <sheetViews>
    <sheetView tabSelected="1" topLeftCell="A1340" workbookViewId="0">
      <selection activeCell="A1356" sqref="A1356:E1356"/>
    </sheetView>
  </sheetViews>
  <sheetFormatPr defaultRowHeight="15" x14ac:dyDescent="0.25"/>
  <cols>
    <col min="1" max="1" width="9.7109375" customWidth="1"/>
    <col min="2" max="2" width="9.5703125" customWidth="1"/>
    <col min="3" max="3" width="32.7109375" customWidth="1"/>
    <col min="4" max="4" width="33.5703125" customWidth="1"/>
    <col min="5" max="5" width="13.140625" customWidth="1"/>
  </cols>
  <sheetData>
    <row r="1" spans="1:5" x14ac:dyDescent="0.25">
      <c r="A1" s="11" t="s">
        <v>6</v>
      </c>
      <c r="B1" s="11"/>
      <c r="C1" s="11"/>
      <c r="D1" s="11"/>
      <c r="E1" s="11"/>
    </row>
    <row r="2" spans="1:5" x14ac:dyDescent="0.25">
      <c r="A2" s="8"/>
      <c r="B2" s="8"/>
      <c r="C2" s="8"/>
      <c r="D2" s="8"/>
      <c r="E2" s="8"/>
    </row>
    <row r="3" spans="1:5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x14ac:dyDescent="0.25">
      <c r="A4" s="11" t="s">
        <v>7</v>
      </c>
      <c r="B4" s="11"/>
      <c r="C4" s="11"/>
      <c r="D4" s="11"/>
      <c r="E4" s="11"/>
    </row>
    <row r="5" spans="1:5" x14ac:dyDescent="0.25">
      <c r="A5" s="12" t="s">
        <v>8</v>
      </c>
      <c r="B5" s="12"/>
      <c r="C5" s="12"/>
      <c r="D5" s="12"/>
      <c r="E5" s="12"/>
    </row>
    <row r="6" spans="1:5" ht="31.5" x14ac:dyDescent="0.25">
      <c r="A6" s="2" t="s">
        <v>9</v>
      </c>
      <c r="B6" s="3">
        <v>44092</v>
      </c>
      <c r="C6" s="1" t="s">
        <v>10</v>
      </c>
      <c r="D6" s="1" t="s">
        <v>11</v>
      </c>
      <c r="E6" s="7">
        <v>6000</v>
      </c>
    </row>
    <row r="7" spans="1:5" ht="42" x14ac:dyDescent="0.25">
      <c r="A7" s="2" t="s">
        <v>12</v>
      </c>
      <c r="B7" s="3">
        <v>44092</v>
      </c>
      <c r="C7" s="1" t="s">
        <v>13</v>
      </c>
      <c r="D7" s="1" t="s">
        <v>14</v>
      </c>
      <c r="E7" s="7">
        <v>-6000</v>
      </c>
    </row>
    <row r="8" spans="1:5" x14ac:dyDescent="0.25">
      <c r="A8" s="2"/>
      <c r="B8" s="3"/>
      <c r="C8" s="1"/>
      <c r="D8" s="9" t="s">
        <v>5</v>
      </c>
      <c r="E8" s="10">
        <f>SUM(E6:E7)</f>
        <v>0</v>
      </c>
    </row>
    <row r="9" spans="1:5" x14ac:dyDescent="0.25">
      <c r="A9" s="12" t="s">
        <v>15</v>
      </c>
      <c r="B9" s="12"/>
      <c r="C9" s="12"/>
      <c r="D9" s="12"/>
      <c r="E9" s="12"/>
    </row>
    <row r="10" spans="1:5" x14ac:dyDescent="0.25">
      <c r="A10" s="2"/>
      <c r="B10" s="3">
        <v>44013</v>
      </c>
      <c r="C10" s="1" t="s">
        <v>16</v>
      </c>
      <c r="D10" s="1"/>
      <c r="E10" s="7">
        <v>246628</v>
      </c>
    </row>
    <row r="11" spans="1:5" x14ac:dyDescent="0.25">
      <c r="A11" s="2" t="s">
        <v>17</v>
      </c>
      <c r="B11" s="3">
        <v>44027</v>
      </c>
      <c r="C11" s="1" t="s">
        <v>18</v>
      </c>
      <c r="D11" s="1" t="s">
        <v>19</v>
      </c>
      <c r="E11" s="7">
        <v>-23635</v>
      </c>
    </row>
    <row r="12" spans="1:5" ht="21" x14ac:dyDescent="0.25">
      <c r="A12" s="2" t="s">
        <v>20</v>
      </c>
      <c r="B12" s="3">
        <v>44111</v>
      </c>
      <c r="C12" s="1" t="s">
        <v>21</v>
      </c>
      <c r="D12" s="1" t="s">
        <v>22</v>
      </c>
      <c r="E12" s="7">
        <v>-5000</v>
      </c>
    </row>
    <row r="13" spans="1:5" ht="42" x14ac:dyDescent="0.25">
      <c r="A13" s="2" t="s">
        <v>23</v>
      </c>
      <c r="B13" s="3">
        <v>44116</v>
      </c>
      <c r="C13" s="1" t="s">
        <v>24</v>
      </c>
      <c r="D13" s="1" t="s">
        <v>25</v>
      </c>
      <c r="E13" s="7">
        <v>-60000</v>
      </c>
    </row>
    <row r="14" spans="1:5" ht="31.5" x14ac:dyDescent="0.25">
      <c r="A14" s="2" t="s">
        <v>26</v>
      </c>
      <c r="B14" s="3">
        <v>44130</v>
      </c>
      <c r="C14" s="1" t="s">
        <v>27</v>
      </c>
      <c r="D14" s="1" t="s">
        <v>28</v>
      </c>
      <c r="E14" s="7">
        <v>-45073.39</v>
      </c>
    </row>
    <row r="15" spans="1:5" ht="21" x14ac:dyDescent="0.25">
      <c r="A15" s="2" t="s">
        <v>29</v>
      </c>
      <c r="B15" s="3">
        <v>44137</v>
      </c>
      <c r="C15" s="1" t="s">
        <v>30</v>
      </c>
      <c r="D15" s="1"/>
      <c r="E15" s="7">
        <v>-18919</v>
      </c>
    </row>
    <row r="16" spans="1:5" ht="31.5" x14ac:dyDescent="0.25">
      <c r="A16" s="2" t="s">
        <v>31</v>
      </c>
      <c r="B16" s="3">
        <v>44137</v>
      </c>
      <c r="C16" s="1" t="s">
        <v>32</v>
      </c>
      <c r="D16" s="1" t="s">
        <v>33</v>
      </c>
      <c r="E16" s="7">
        <v>-94000</v>
      </c>
    </row>
    <row r="17" spans="1:5" x14ac:dyDescent="0.25">
      <c r="A17" s="2"/>
      <c r="B17" s="3"/>
      <c r="C17" s="1"/>
      <c r="D17" s="9" t="s">
        <v>5</v>
      </c>
      <c r="E17" s="10">
        <f>SUM(E10:E16)</f>
        <v>0.61000000000058208</v>
      </c>
    </row>
    <row r="18" spans="1:5" x14ac:dyDescent="0.25">
      <c r="A18" s="12" t="s">
        <v>34</v>
      </c>
      <c r="B18" s="12"/>
      <c r="C18" s="12"/>
      <c r="D18" s="12"/>
      <c r="E18" s="12"/>
    </row>
    <row r="19" spans="1:5" x14ac:dyDescent="0.25">
      <c r="A19" s="2"/>
      <c r="B19" s="3">
        <v>44013</v>
      </c>
      <c r="C19" s="1" t="s">
        <v>16</v>
      </c>
      <c r="D19" s="1"/>
      <c r="E19" s="7">
        <v>350000</v>
      </c>
    </row>
    <row r="20" spans="1:5" ht="31.5" x14ac:dyDescent="0.25">
      <c r="A20" s="2" t="s">
        <v>35</v>
      </c>
      <c r="B20" s="3">
        <v>44137</v>
      </c>
      <c r="C20" s="1" t="s">
        <v>36</v>
      </c>
      <c r="D20" s="1" t="s">
        <v>28</v>
      </c>
      <c r="E20" s="7">
        <v>-29383</v>
      </c>
    </row>
    <row r="21" spans="1:5" ht="42" x14ac:dyDescent="0.25">
      <c r="A21" s="2" t="s">
        <v>37</v>
      </c>
      <c r="B21" s="3">
        <v>44137</v>
      </c>
      <c r="C21" s="1" t="s">
        <v>38</v>
      </c>
      <c r="D21" s="1" t="s">
        <v>39</v>
      </c>
      <c r="E21" s="7">
        <v>-1976</v>
      </c>
    </row>
    <row r="22" spans="1:5" ht="21" x14ac:dyDescent="0.25">
      <c r="A22" s="2" t="s">
        <v>40</v>
      </c>
      <c r="B22" s="3">
        <v>44137</v>
      </c>
      <c r="C22" s="1" t="s">
        <v>41</v>
      </c>
      <c r="D22" s="1"/>
      <c r="E22" s="7">
        <v>-75000</v>
      </c>
    </row>
    <row r="23" spans="1:5" ht="31.5" x14ac:dyDescent="0.25">
      <c r="A23" s="2" t="s">
        <v>42</v>
      </c>
      <c r="B23" s="3">
        <v>44137</v>
      </c>
      <c r="C23" s="1" t="s">
        <v>43</v>
      </c>
      <c r="D23" s="1" t="s">
        <v>28</v>
      </c>
      <c r="E23" s="7">
        <v>-56559.5</v>
      </c>
    </row>
    <row r="24" spans="1:5" ht="21" x14ac:dyDescent="0.25">
      <c r="A24" s="2" t="s">
        <v>40</v>
      </c>
      <c r="B24" s="3">
        <v>44137</v>
      </c>
      <c r="C24" s="1" t="s">
        <v>41</v>
      </c>
      <c r="D24" s="1"/>
      <c r="E24" s="7">
        <v>-87081</v>
      </c>
    </row>
    <row r="25" spans="1:5" ht="31.5" x14ac:dyDescent="0.25">
      <c r="A25" s="2" t="s">
        <v>44</v>
      </c>
      <c r="B25" s="3">
        <v>44180</v>
      </c>
      <c r="C25" s="1" t="s">
        <v>45</v>
      </c>
      <c r="D25" s="1" t="s">
        <v>46</v>
      </c>
      <c r="E25" s="7">
        <v>-37500</v>
      </c>
    </row>
    <row r="26" spans="1:5" ht="31.5" x14ac:dyDescent="0.25">
      <c r="A26" s="2" t="s">
        <v>47</v>
      </c>
      <c r="B26" s="3">
        <v>44180</v>
      </c>
      <c r="C26" s="1" t="s">
        <v>48</v>
      </c>
      <c r="D26" s="1" t="s">
        <v>49</v>
      </c>
      <c r="E26" s="7">
        <v>-15850</v>
      </c>
    </row>
    <row r="27" spans="1:5" x14ac:dyDescent="0.25">
      <c r="A27" s="2"/>
      <c r="B27" s="3"/>
      <c r="C27" s="1"/>
      <c r="D27" s="9" t="s">
        <v>5</v>
      </c>
      <c r="E27" s="10">
        <f>SUM(E19:E26)</f>
        <v>46650.5</v>
      </c>
    </row>
    <row r="28" spans="1:5" x14ac:dyDescent="0.25">
      <c r="A28" s="12" t="s">
        <v>50</v>
      </c>
      <c r="B28" s="12"/>
      <c r="C28" s="12"/>
      <c r="D28" s="12"/>
      <c r="E28" s="12"/>
    </row>
    <row r="29" spans="1:5" x14ac:dyDescent="0.25">
      <c r="A29" s="2"/>
      <c r="B29" s="3">
        <v>44013</v>
      </c>
      <c r="C29" s="1" t="s">
        <v>16</v>
      </c>
      <c r="D29" s="1"/>
      <c r="E29" s="7">
        <v>300000</v>
      </c>
    </row>
    <row r="30" spans="1:5" ht="42" x14ac:dyDescent="0.25">
      <c r="A30" s="2" t="s">
        <v>37</v>
      </c>
      <c r="B30" s="3">
        <v>44137</v>
      </c>
      <c r="C30" s="1" t="s">
        <v>38</v>
      </c>
      <c r="D30" s="1" t="s">
        <v>39</v>
      </c>
      <c r="E30" s="7">
        <v>-98024</v>
      </c>
    </row>
    <row r="31" spans="1:5" x14ac:dyDescent="0.25">
      <c r="A31" s="2"/>
      <c r="B31" s="3"/>
      <c r="C31" s="1"/>
      <c r="D31" s="9" t="s">
        <v>5</v>
      </c>
      <c r="E31" s="10">
        <f>SUM(E29:E30)</f>
        <v>201976</v>
      </c>
    </row>
    <row r="32" spans="1:5" x14ac:dyDescent="0.25">
      <c r="A32" s="2"/>
      <c r="B32" s="3"/>
      <c r="C32" s="1"/>
      <c r="D32" s="9" t="s">
        <v>51</v>
      </c>
      <c r="E32" s="10">
        <f>E8+E17+E27+E31</f>
        <v>248627.11</v>
      </c>
    </row>
    <row r="33" spans="1:5" x14ac:dyDescent="0.25">
      <c r="A33" s="11" t="s">
        <v>52</v>
      </c>
      <c r="B33" s="11"/>
      <c r="C33" s="11"/>
      <c r="D33" s="11"/>
      <c r="E33" s="11"/>
    </row>
    <row r="34" spans="1:5" x14ac:dyDescent="0.25">
      <c r="A34" s="12" t="s">
        <v>15</v>
      </c>
      <c r="B34" s="12"/>
      <c r="C34" s="12"/>
      <c r="D34" s="12"/>
      <c r="E34" s="12"/>
    </row>
    <row r="35" spans="1:5" x14ac:dyDescent="0.25">
      <c r="A35" s="2"/>
      <c r="B35" s="3">
        <v>44013</v>
      </c>
      <c r="C35" s="1" t="s">
        <v>16</v>
      </c>
      <c r="D35" s="1"/>
      <c r="E35" s="7">
        <v>45231</v>
      </c>
    </row>
    <row r="36" spans="1:5" ht="42" x14ac:dyDescent="0.25">
      <c r="A36" s="2" t="s">
        <v>53</v>
      </c>
      <c r="B36" s="3">
        <v>44047</v>
      </c>
      <c r="C36" s="1" t="s">
        <v>54</v>
      </c>
      <c r="D36" s="1" t="s">
        <v>33</v>
      </c>
      <c r="E36" s="7">
        <v>-34983.800000000003</v>
      </c>
    </row>
    <row r="37" spans="1:5" ht="42" x14ac:dyDescent="0.25">
      <c r="A37" s="2" t="s">
        <v>55</v>
      </c>
      <c r="B37" s="3">
        <v>44078</v>
      </c>
      <c r="C37" s="1" t="s">
        <v>56</v>
      </c>
      <c r="D37" s="1" t="s">
        <v>57</v>
      </c>
      <c r="E37" s="7">
        <v>-10247</v>
      </c>
    </row>
    <row r="38" spans="1:5" x14ac:dyDescent="0.25">
      <c r="A38" s="2"/>
      <c r="B38" s="3"/>
      <c r="C38" s="1"/>
      <c r="D38" s="9" t="s">
        <v>5</v>
      </c>
      <c r="E38" s="10">
        <f>SUM(E35:E37)</f>
        <v>0.19999999999708962</v>
      </c>
    </row>
    <row r="39" spans="1:5" x14ac:dyDescent="0.25">
      <c r="A39" s="12" t="s">
        <v>34</v>
      </c>
      <c r="B39" s="12"/>
      <c r="C39" s="12"/>
      <c r="D39" s="12"/>
      <c r="E39" s="12"/>
    </row>
    <row r="40" spans="1:5" x14ac:dyDescent="0.25">
      <c r="A40" s="2"/>
      <c r="B40" s="3">
        <v>44013</v>
      </c>
      <c r="C40" s="1" t="s">
        <v>16</v>
      </c>
      <c r="D40" s="1"/>
      <c r="E40" s="7">
        <v>350000</v>
      </c>
    </row>
    <row r="41" spans="1:5" ht="21" x14ac:dyDescent="0.25">
      <c r="A41" s="2" t="s">
        <v>58</v>
      </c>
      <c r="B41" s="3">
        <v>44077</v>
      </c>
      <c r="C41" s="1" t="s">
        <v>59</v>
      </c>
      <c r="D41" s="1"/>
      <c r="E41" s="7">
        <v>6056</v>
      </c>
    </row>
    <row r="42" spans="1:5" ht="42" x14ac:dyDescent="0.25">
      <c r="A42" s="2" t="s">
        <v>55</v>
      </c>
      <c r="B42" s="3">
        <v>44078</v>
      </c>
      <c r="C42" s="1" t="s">
        <v>56</v>
      </c>
      <c r="D42" s="1" t="s">
        <v>57</v>
      </c>
      <c r="E42" s="7">
        <v>-54753</v>
      </c>
    </row>
    <row r="43" spans="1:5" ht="21" x14ac:dyDescent="0.25">
      <c r="A43" s="2" t="s">
        <v>60</v>
      </c>
      <c r="B43" s="3">
        <v>44111</v>
      </c>
      <c r="C43" s="1" t="s">
        <v>61</v>
      </c>
      <c r="D43" s="1" t="s">
        <v>62</v>
      </c>
      <c r="E43" s="7">
        <v>-64852.28</v>
      </c>
    </row>
    <row r="44" spans="1:5" ht="21" x14ac:dyDescent="0.25">
      <c r="A44" s="2" t="s">
        <v>63</v>
      </c>
      <c r="B44" s="3">
        <v>44154</v>
      </c>
      <c r="C44" s="1" t="s">
        <v>64</v>
      </c>
      <c r="D44" s="1" t="s">
        <v>19</v>
      </c>
      <c r="E44" s="7">
        <v>-19231</v>
      </c>
    </row>
    <row r="45" spans="1:5" ht="21" x14ac:dyDescent="0.25">
      <c r="A45" s="2" t="s">
        <v>65</v>
      </c>
      <c r="B45" s="3">
        <v>44165</v>
      </c>
      <c r="C45" s="1" t="s">
        <v>66</v>
      </c>
      <c r="D45" s="1" t="s">
        <v>19</v>
      </c>
      <c r="E45" s="7">
        <v>-16352</v>
      </c>
    </row>
    <row r="46" spans="1:5" ht="21" x14ac:dyDescent="0.25">
      <c r="A46" s="2" t="s">
        <v>67</v>
      </c>
      <c r="B46" s="3">
        <v>44165</v>
      </c>
      <c r="C46" s="1" t="s">
        <v>68</v>
      </c>
      <c r="D46" s="1" t="s">
        <v>19</v>
      </c>
      <c r="E46" s="7">
        <v>-10916</v>
      </c>
    </row>
    <row r="47" spans="1:5" x14ac:dyDescent="0.25">
      <c r="A47" s="2"/>
      <c r="B47" s="3"/>
      <c r="C47" s="1"/>
      <c r="D47" s="9" t="s">
        <v>5</v>
      </c>
      <c r="E47" s="10">
        <f>SUM(E40:E46)</f>
        <v>189951.72</v>
      </c>
    </row>
    <row r="48" spans="1:5" x14ac:dyDescent="0.25">
      <c r="A48" s="12" t="s">
        <v>50</v>
      </c>
      <c r="B48" s="12"/>
      <c r="C48" s="12"/>
      <c r="D48" s="12"/>
      <c r="E48" s="12"/>
    </row>
    <row r="49" spans="1:5" x14ac:dyDescent="0.25">
      <c r="A49" s="2"/>
      <c r="B49" s="3">
        <v>44013</v>
      </c>
      <c r="C49" s="1" t="s">
        <v>16</v>
      </c>
      <c r="D49" s="1"/>
      <c r="E49" s="7">
        <v>300000</v>
      </c>
    </row>
    <row r="50" spans="1:5" ht="21" x14ac:dyDescent="0.25">
      <c r="A50" s="2" t="s">
        <v>69</v>
      </c>
      <c r="B50" s="3">
        <v>44077</v>
      </c>
      <c r="C50" s="1" t="s">
        <v>70</v>
      </c>
      <c r="D50" s="1"/>
      <c r="E50" s="7">
        <v>11436</v>
      </c>
    </row>
    <row r="51" spans="1:5" x14ac:dyDescent="0.25">
      <c r="A51" s="2"/>
      <c r="B51" s="3"/>
      <c r="C51" s="1"/>
      <c r="D51" s="9" t="s">
        <v>5</v>
      </c>
      <c r="E51" s="10">
        <f>SUM(E49:E50)</f>
        <v>311436</v>
      </c>
    </row>
    <row r="52" spans="1:5" x14ac:dyDescent="0.25">
      <c r="A52" s="2"/>
      <c r="B52" s="3"/>
      <c r="C52" s="1"/>
      <c r="D52" s="9" t="s">
        <v>71</v>
      </c>
      <c r="E52" s="10">
        <f>E38+E47+E51</f>
        <v>501387.92</v>
      </c>
    </row>
    <row r="53" spans="1:5" x14ac:dyDescent="0.25">
      <c r="A53" s="11" t="s">
        <v>72</v>
      </c>
      <c r="B53" s="11"/>
      <c r="C53" s="11"/>
      <c r="D53" s="11"/>
      <c r="E53" s="11"/>
    </row>
    <row r="54" spans="1:5" x14ac:dyDescent="0.25">
      <c r="A54" s="12" t="s">
        <v>34</v>
      </c>
      <c r="B54" s="12"/>
      <c r="C54" s="12"/>
      <c r="D54" s="12"/>
      <c r="E54" s="12"/>
    </row>
    <row r="55" spans="1:5" x14ac:dyDescent="0.25">
      <c r="A55" s="2"/>
      <c r="B55" s="3">
        <v>44013</v>
      </c>
      <c r="C55" s="1" t="s">
        <v>16</v>
      </c>
      <c r="D55" s="1"/>
      <c r="E55" s="7">
        <v>164037.32</v>
      </c>
    </row>
    <row r="56" spans="1:5" ht="42" x14ac:dyDescent="0.25">
      <c r="A56" s="2" t="s">
        <v>73</v>
      </c>
      <c r="B56" s="3">
        <v>44120</v>
      </c>
      <c r="C56" s="1" t="s">
        <v>74</v>
      </c>
      <c r="D56" s="1" t="s">
        <v>75</v>
      </c>
      <c r="E56" s="7">
        <v>-2275</v>
      </c>
    </row>
    <row r="57" spans="1:5" ht="31.5" x14ac:dyDescent="0.25">
      <c r="A57" s="2" t="s">
        <v>76</v>
      </c>
      <c r="B57" s="3">
        <v>44141</v>
      </c>
      <c r="C57" s="1" t="s">
        <v>77</v>
      </c>
      <c r="D57" s="1" t="s">
        <v>33</v>
      </c>
      <c r="E57" s="7">
        <v>-23487</v>
      </c>
    </row>
    <row r="58" spans="1:5" ht="21" x14ac:dyDescent="0.25">
      <c r="A58" s="2" t="s">
        <v>78</v>
      </c>
      <c r="B58" s="3">
        <v>44141</v>
      </c>
      <c r="C58" s="1" t="s">
        <v>79</v>
      </c>
      <c r="D58" s="1" t="s">
        <v>33</v>
      </c>
      <c r="E58" s="7">
        <v>-55435</v>
      </c>
    </row>
    <row r="59" spans="1:5" ht="21" x14ac:dyDescent="0.25">
      <c r="A59" s="2" t="s">
        <v>80</v>
      </c>
      <c r="B59" s="3">
        <v>44147</v>
      </c>
      <c r="C59" s="1" t="s">
        <v>81</v>
      </c>
      <c r="D59" s="1" t="s">
        <v>33</v>
      </c>
      <c r="E59" s="7">
        <v>-6275</v>
      </c>
    </row>
    <row r="60" spans="1:5" ht="21" x14ac:dyDescent="0.25">
      <c r="A60" s="2" t="s">
        <v>82</v>
      </c>
      <c r="B60" s="3">
        <v>44151</v>
      </c>
      <c r="C60" s="1" t="s">
        <v>83</v>
      </c>
      <c r="D60" s="1" t="s">
        <v>33</v>
      </c>
      <c r="E60" s="7">
        <v>-7178</v>
      </c>
    </row>
    <row r="61" spans="1:5" ht="21" x14ac:dyDescent="0.25">
      <c r="A61" s="2" t="s">
        <v>84</v>
      </c>
      <c r="B61" s="3">
        <v>44154</v>
      </c>
      <c r="C61" s="1" t="s">
        <v>85</v>
      </c>
      <c r="D61" s="1" t="s">
        <v>33</v>
      </c>
      <c r="E61" s="7">
        <v>-5513</v>
      </c>
    </row>
    <row r="62" spans="1:5" ht="21" x14ac:dyDescent="0.25">
      <c r="A62" s="2" t="s">
        <v>86</v>
      </c>
      <c r="B62" s="3">
        <v>44154</v>
      </c>
      <c r="C62" s="1" t="s">
        <v>87</v>
      </c>
      <c r="D62" s="1" t="s">
        <v>33</v>
      </c>
      <c r="E62" s="7">
        <v>-3902</v>
      </c>
    </row>
    <row r="63" spans="1:5" ht="21" x14ac:dyDescent="0.25">
      <c r="A63" s="2" t="s">
        <v>88</v>
      </c>
      <c r="B63" s="3">
        <v>44158</v>
      </c>
      <c r="C63" s="1" t="s">
        <v>89</v>
      </c>
      <c r="D63" s="1" t="s">
        <v>33</v>
      </c>
      <c r="E63" s="7">
        <v>-7150.85</v>
      </c>
    </row>
    <row r="64" spans="1:5" ht="31.5" x14ac:dyDescent="0.25">
      <c r="A64" s="2" t="s">
        <v>90</v>
      </c>
      <c r="B64" s="3">
        <v>44158</v>
      </c>
      <c r="C64" s="1" t="s">
        <v>91</v>
      </c>
      <c r="D64" s="1" t="s">
        <v>33</v>
      </c>
      <c r="E64" s="7">
        <v>-6504</v>
      </c>
    </row>
    <row r="65" spans="1:5" ht="21" x14ac:dyDescent="0.25">
      <c r="A65" s="2" t="s">
        <v>92</v>
      </c>
      <c r="B65" s="3">
        <v>44158</v>
      </c>
      <c r="C65" s="1" t="s">
        <v>93</v>
      </c>
      <c r="D65" s="1" t="s">
        <v>33</v>
      </c>
      <c r="E65" s="7">
        <v>-3602.5</v>
      </c>
    </row>
    <row r="66" spans="1:5" ht="21" x14ac:dyDescent="0.25">
      <c r="A66" s="2" t="s">
        <v>94</v>
      </c>
      <c r="B66" s="3">
        <v>44158</v>
      </c>
      <c r="C66" s="1" t="s">
        <v>95</v>
      </c>
      <c r="D66" s="1" t="s">
        <v>33</v>
      </c>
      <c r="E66" s="7">
        <v>-3902</v>
      </c>
    </row>
    <row r="67" spans="1:5" ht="21" x14ac:dyDescent="0.25">
      <c r="A67" s="2" t="s">
        <v>96</v>
      </c>
      <c r="B67" s="3">
        <v>44158</v>
      </c>
      <c r="C67" s="1" t="s">
        <v>97</v>
      </c>
      <c r="D67" s="1" t="s">
        <v>33</v>
      </c>
      <c r="E67" s="7">
        <v>-12383.5</v>
      </c>
    </row>
    <row r="68" spans="1:5" ht="21" x14ac:dyDescent="0.25">
      <c r="A68" s="2" t="s">
        <v>98</v>
      </c>
      <c r="B68" s="3">
        <v>44158</v>
      </c>
      <c r="C68" s="1" t="s">
        <v>99</v>
      </c>
      <c r="D68" s="1" t="s">
        <v>33</v>
      </c>
      <c r="E68" s="7">
        <v>-8341</v>
      </c>
    </row>
    <row r="69" spans="1:5" ht="21" x14ac:dyDescent="0.25">
      <c r="A69" s="2" t="s">
        <v>100</v>
      </c>
      <c r="B69" s="3">
        <v>44158</v>
      </c>
      <c r="C69" s="1" t="s">
        <v>101</v>
      </c>
      <c r="D69" s="1" t="s">
        <v>33</v>
      </c>
      <c r="E69" s="7">
        <v>-3533.5</v>
      </c>
    </row>
    <row r="70" spans="1:5" ht="21" x14ac:dyDescent="0.25">
      <c r="A70" s="2" t="s">
        <v>102</v>
      </c>
      <c r="B70" s="3">
        <v>44158</v>
      </c>
      <c r="C70" s="1" t="s">
        <v>103</v>
      </c>
      <c r="D70" s="1" t="s">
        <v>33</v>
      </c>
      <c r="E70" s="7">
        <v>-4945.5</v>
      </c>
    </row>
    <row r="71" spans="1:5" ht="21" x14ac:dyDescent="0.25">
      <c r="A71" s="2" t="s">
        <v>104</v>
      </c>
      <c r="B71" s="3">
        <v>44158</v>
      </c>
      <c r="C71" s="1" t="s">
        <v>105</v>
      </c>
      <c r="D71" s="1" t="s">
        <v>33</v>
      </c>
      <c r="E71" s="7">
        <v>-9609</v>
      </c>
    </row>
    <row r="72" spans="1:5" x14ac:dyDescent="0.25">
      <c r="A72" s="2"/>
      <c r="B72" s="3"/>
      <c r="C72" s="1"/>
      <c r="D72" s="9" t="s">
        <v>5</v>
      </c>
      <c r="E72" s="10">
        <f>SUM(E55:E71)</f>
        <v>0.47000000000844011</v>
      </c>
    </row>
    <row r="73" spans="1:5" x14ac:dyDescent="0.25">
      <c r="A73" s="12" t="s">
        <v>50</v>
      </c>
      <c r="B73" s="12"/>
      <c r="C73" s="12"/>
      <c r="D73" s="12"/>
      <c r="E73" s="12"/>
    </row>
    <row r="74" spans="1:5" x14ac:dyDescent="0.25">
      <c r="A74" s="2"/>
      <c r="B74" s="3">
        <v>44013</v>
      </c>
      <c r="C74" s="1" t="s">
        <v>16</v>
      </c>
      <c r="D74" s="1"/>
      <c r="E74" s="7">
        <v>300000</v>
      </c>
    </row>
    <row r="75" spans="1:5" ht="31.5" x14ac:dyDescent="0.25">
      <c r="A75" s="2" t="s">
        <v>90</v>
      </c>
      <c r="B75" s="3">
        <v>44158</v>
      </c>
      <c r="C75" s="1" t="s">
        <v>91</v>
      </c>
      <c r="D75" s="1" t="s">
        <v>33</v>
      </c>
      <c r="E75" s="7">
        <v>-389.5</v>
      </c>
    </row>
    <row r="76" spans="1:5" ht="21" x14ac:dyDescent="0.25">
      <c r="A76" s="2" t="s">
        <v>106</v>
      </c>
      <c r="B76" s="3">
        <v>44165</v>
      </c>
      <c r="C76" s="1" t="s">
        <v>107</v>
      </c>
      <c r="D76" s="1" t="s">
        <v>108</v>
      </c>
      <c r="E76" s="7">
        <v>-7263.35</v>
      </c>
    </row>
    <row r="77" spans="1:5" ht="21" x14ac:dyDescent="0.25">
      <c r="A77" s="2" t="s">
        <v>109</v>
      </c>
      <c r="B77" s="3">
        <v>44165</v>
      </c>
      <c r="C77" s="1" t="s">
        <v>110</v>
      </c>
      <c r="D77" s="1" t="s">
        <v>33</v>
      </c>
      <c r="E77" s="7">
        <v>-52901.700000000004</v>
      </c>
    </row>
    <row r="78" spans="1:5" ht="21" x14ac:dyDescent="0.25">
      <c r="A78" s="2" t="s">
        <v>111</v>
      </c>
      <c r="B78" s="3">
        <v>44165</v>
      </c>
      <c r="C78" s="1" t="s">
        <v>112</v>
      </c>
      <c r="D78" s="1" t="s">
        <v>33</v>
      </c>
      <c r="E78" s="7">
        <v>-12419</v>
      </c>
    </row>
    <row r="79" spans="1:5" x14ac:dyDescent="0.25">
      <c r="A79" s="2"/>
      <c r="B79" s="3"/>
      <c r="C79" s="1"/>
      <c r="D79" s="9" t="s">
        <v>5</v>
      </c>
      <c r="E79" s="10">
        <f>SUM(E74:E78)</f>
        <v>227026.45</v>
      </c>
    </row>
    <row r="80" spans="1:5" x14ac:dyDescent="0.25">
      <c r="A80" s="2"/>
      <c r="B80" s="3"/>
      <c r="C80" s="1"/>
      <c r="D80" s="9" t="s">
        <v>113</v>
      </c>
      <c r="E80" s="10">
        <f>E72+E79</f>
        <v>227026.92</v>
      </c>
    </row>
    <row r="81" spans="1:5" x14ac:dyDescent="0.25">
      <c r="A81" s="11" t="s">
        <v>114</v>
      </c>
      <c r="B81" s="11"/>
      <c r="C81" s="11"/>
      <c r="D81" s="11"/>
      <c r="E81" s="11"/>
    </row>
    <row r="82" spans="1:5" x14ac:dyDescent="0.25">
      <c r="A82" s="12" t="s">
        <v>115</v>
      </c>
      <c r="B82" s="12"/>
      <c r="C82" s="12"/>
      <c r="D82" s="12"/>
      <c r="E82" s="12"/>
    </row>
    <row r="83" spans="1:5" x14ac:dyDescent="0.25">
      <c r="A83" s="2"/>
      <c r="B83" s="3">
        <v>44013</v>
      </c>
      <c r="C83" s="1" t="s">
        <v>16</v>
      </c>
      <c r="D83" s="1"/>
      <c r="E83" s="7">
        <v>11.370000000000001</v>
      </c>
    </row>
    <row r="84" spans="1:5" x14ac:dyDescent="0.25">
      <c r="A84" s="2"/>
      <c r="B84" s="3"/>
      <c r="C84" s="1"/>
      <c r="D84" s="9" t="s">
        <v>5</v>
      </c>
      <c r="E84" s="10">
        <f>SUM(E83:E83)</f>
        <v>11.370000000000001</v>
      </c>
    </row>
    <row r="85" spans="1:5" x14ac:dyDescent="0.25">
      <c r="A85" s="12" t="s">
        <v>34</v>
      </c>
      <c r="B85" s="12"/>
      <c r="C85" s="12"/>
      <c r="D85" s="12"/>
      <c r="E85" s="12"/>
    </row>
    <row r="86" spans="1:5" x14ac:dyDescent="0.25">
      <c r="A86" s="2"/>
      <c r="B86" s="3">
        <v>44013</v>
      </c>
      <c r="C86" s="1" t="s">
        <v>16</v>
      </c>
      <c r="D86" s="1"/>
      <c r="E86" s="7">
        <v>38763.660000000003</v>
      </c>
    </row>
    <row r="87" spans="1:5" ht="31.5" x14ac:dyDescent="0.25">
      <c r="A87" s="2" t="s">
        <v>116</v>
      </c>
      <c r="B87" s="3">
        <v>44055</v>
      </c>
      <c r="C87" s="1" t="s">
        <v>117</v>
      </c>
      <c r="D87" s="1" t="s">
        <v>118</v>
      </c>
      <c r="E87" s="7">
        <v>-38763</v>
      </c>
    </row>
    <row r="88" spans="1:5" x14ac:dyDescent="0.25">
      <c r="A88" s="2"/>
      <c r="B88" s="3"/>
      <c r="C88" s="1"/>
      <c r="D88" s="9" t="s">
        <v>5</v>
      </c>
      <c r="E88" s="10">
        <f>SUM(E86:E87)</f>
        <v>0.66000000000349246</v>
      </c>
    </row>
    <row r="89" spans="1:5" x14ac:dyDescent="0.25">
      <c r="A89" s="12" t="s">
        <v>50</v>
      </c>
      <c r="B89" s="12"/>
      <c r="C89" s="12"/>
      <c r="D89" s="12"/>
      <c r="E89" s="12"/>
    </row>
    <row r="90" spans="1:5" x14ac:dyDescent="0.25">
      <c r="A90" s="2"/>
      <c r="B90" s="3">
        <v>44013</v>
      </c>
      <c r="C90" s="1" t="s">
        <v>16</v>
      </c>
      <c r="D90" s="1"/>
      <c r="E90" s="7">
        <v>300000</v>
      </c>
    </row>
    <row r="91" spans="1:5" ht="31.5" x14ac:dyDescent="0.25">
      <c r="A91" s="2" t="s">
        <v>116</v>
      </c>
      <c r="B91" s="3">
        <v>44055</v>
      </c>
      <c r="C91" s="1" t="s">
        <v>117</v>
      </c>
      <c r="D91" s="1" t="s">
        <v>118</v>
      </c>
      <c r="E91" s="7">
        <v>-14363</v>
      </c>
    </row>
    <row r="92" spans="1:5" ht="31.5" x14ac:dyDescent="0.25">
      <c r="A92" s="2" t="s">
        <v>119</v>
      </c>
      <c r="B92" s="3">
        <v>44106</v>
      </c>
      <c r="C92" s="1" t="s">
        <v>120</v>
      </c>
      <c r="D92" s="1" t="s">
        <v>121</v>
      </c>
      <c r="E92" s="7">
        <v>-2500</v>
      </c>
    </row>
    <row r="93" spans="1:5" ht="31.5" x14ac:dyDescent="0.25">
      <c r="A93" s="2" t="s">
        <v>122</v>
      </c>
      <c r="B93" s="3">
        <v>44106</v>
      </c>
      <c r="C93" s="1" t="s">
        <v>123</v>
      </c>
      <c r="D93" s="1" t="s">
        <v>28</v>
      </c>
      <c r="E93" s="7">
        <v>-288</v>
      </c>
    </row>
    <row r="94" spans="1:5" ht="31.5" x14ac:dyDescent="0.25">
      <c r="A94" s="2" t="s">
        <v>124</v>
      </c>
      <c r="B94" s="3">
        <v>44106</v>
      </c>
      <c r="C94" s="1" t="s">
        <v>125</v>
      </c>
      <c r="D94" s="1" t="s">
        <v>126</v>
      </c>
      <c r="E94" s="7">
        <v>-35000</v>
      </c>
    </row>
    <row r="95" spans="1:5" ht="31.5" x14ac:dyDescent="0.25">
      <c r="A95" s="2" t="s">
        <v>122</v>
      </c>
      <c r="B95" s="3">
        <v>44106</v>
      </c>
      <c r="C95" s="1" t="s">
        <v>123</v>
      </c>
      <c r="D95" s="1" t="s">
        <v>28</v>
      </c>
      <c r="E95" s="7">
        <v>-28585</v>
      </c>
    </row>
    <row r="96" spans="1:5" ht="31.5" x14ac:dyDescent="0.25">
      <c r="A96" s="2" t="s">
        <v>127</v>
      </c>
      <c r="B96" s="3">
        <v>44106</v>
      </c>
      <c r="C96" s="1" t="s">
        <v>128</v>
      </c>
      <c r="D96" s="1" t="s">
        <v>28</v>
      </c>
      <c r="E96" s="7">
        <v>-30382.940000000002</v>
      </c>
    </row>
    <row r="97" spans="1:5" ht="31.5" x14ac:dyDescent="0.25">
      <c r="A97" s="2" t="s">
        <v>122</v>
      </c>
      <c r="B97" s="3">
        <v>44109</v>
      </c>
      <c r="C97" s="1" t="s">
        <v>123</v>
      </c>
      <c r="D97" s="1" t="s">
        <v>28</v>
      </c>
      <c r="E97" s="7">
        <v>-5000</v>
      </c>
    </row>
    <row r="98" spans="1:5" ht="31.5" x14ac:dyDescent="0.25">
      <c r="A98" s="2" t="s">
        <v>129</v>
      </c>
      <c r="B98" s="3">
        <v>44110</v>
      </c>
      <c r="C98" s="1" t="s">
        <v>130</v>
      </c>
      <c r="D98" s="1" t="s">
        <v>131</v>
      </c>
      <c r="E98" s="7">
        <v>-1000</v>
      </c>
    </row>
    <row r="99" spans="1:5" ht="31.5" x14ac:dyDescent="0.25">
      <c r="A99" s="2" t="s">
        <v>132</v>
      </c>
      <c r="B99" s="3">
        <v>44111</v>
      </c>
      <c r="C99" s="1" t="s">
        <v>133</v>
      </c>
      <c r="D99" s="1" t="s">
        <v>134</v>
      </c>
      <c r="E99" s="7">
        <v>-1000</v>
      </c>
    </row>
    <row r="100" spans="1:5" ht="21" x14ac:dyDescent="0.25">
      <c r="A100" s="2" t="s">
        <v>135</v>
      </c>
      <c r="B100" s="3">
        <v>44130</v>
      </c>
      <c r="C100" s="1" t="s">
        <v>136</v>
      </c>
      <c r="D100" s="1" t="s">
        <v>137</v>
      </c>
      <c r="E100" s="7">
        <v>-3550</v>
      </c>
    </row>
    <row r="101" spans="1:5" ht="31.5" x14ac:dyDescent="0.25">
      <c r="A101" s="2" t="s">
        <v>138</v>
      </c>
      <c r="B101" s="3">
        <v>44148</v>
      </c>
      <c r="C101" s="1" t="s">
        <v>139</v>
      </c>
      <c r="D101" s="1" t="s">
        <v>28</v>
      </c>
      <c r="E101" s="7">
        <v>-40237.4</v>
      </c>
    </row>
    <row r="102" spans="1:5" ht="42" x14ac:dyDescent="0.25">
      <c r="A102" s="2" t="s">
        <v>140</v>
      </c>
      <c r="B102" s="3">
        <v>44148</v>
      </c>
      <c r="C102" s="1" t="s">
        <v>141</v>
      </c>
      <c r="D102" s="1" t="s">
        <v>142</v>
      </c>
      <c r="E102" s="7">
        <v>-30000</v>
      </c>
    </row>
    <row r="103" spans="1:5" ht="21" x14ac:dyDescent="0.25">
      <c r="A103" s="2" t="s">
        <v>143</v>
      </c>
      <c r="B103" s="3">
        <v>44164</v>
      </c>
      <c r="C103" s="1" t="s">
        <v>144</v>
      </c>
      <c r="D103" s="1" t="s">
        <v>28</v>
      </c>
      <c r="E103" s="7">
        <v>-10500.380000000001</v>
      </c>
    </row>
    <row r="104" spans="1:5" ht="31.5" x14ac:dyDescent="0.25">
      <c r="A104" s="2" t="s">
        <v>145</v>
      </c>
      <c r="B104" s="3">
        <v>44164</v>
      </c>
      <c r="C104" s="1" t="s">
        <v>146</v>
      </c>
      <c r="D104" s="1" t="s">
        <v>28</v>
      </c>
      <c r="E104" s="7">
        <v>-30000.2</v>
      </c>
    </row>
    <row r="105" spans="1:5" ht="21" x14ac:dyDescent="0.25">
      <c r="A105" s="2" t="s">
        <v>147</v>
      </c>
      <c r="B105" s="3">
        <v>44164</v>
      </c>
      <c r="C105" s="1" t="s">
        <v>148</v>
      </c>
      <c r="D105" s="1" t="s">
        <v>149</v>
      </c>
      <c r="E105" s="7">
        <v>-5000.62</v>
      </c>
    </row>
    <row r="106" spans="1:5" ht="31.5" x14ac:dyDescent="0.25">
      <c r="A106" s="2" t="s">
        <v>150</v>
      </c>
      <c r="B106" s="3">
        <v>44164</v>
      </c>
      <c r="C106" s="1" t="s">
        <v>151</v>
      </c>
      <c r="D106" s="1" t="s">
        <v>28</v>
      </c>
      <c r="E106" s="7">
        <v>-12500</v>
      </c>
    </row>
    <row r="107" spans="1:5" ht="31.5" x14ac:dyDescent="0.25">
      <c r="A107" s="2" t="s">
        <v>152</v>
      </c>
      <c r="B107" s="3">
        <v>44164</v>
      </c>
      <c r="C107" s="1" t="s">
        <v>153</v>
      </c>
      <c r="D107" s="1" t="s">
        <v>28</v>
      </c>
      <c r="E107" s="7">
        <v>-10500.54</v>
      </c>
    </row>
    <row r="108" spans="1:5" ht="31.5" x14ac:dyDescent="0.25">
      <c r="A108" s="2" t="s">
        <v>150</v>
      </c>
      <c r="B108" s="3">
        <v>44165</v>
      </c>
      <c r="C108" s="1" t="s">
        <v>151</v>
      </c>
      <c r="D108" s="1" t="s">
        <v>28</v>
      </c>
      <c r="E108" s="7">
        <v>-5000</v>
      </c>
    </row>
    <row r="109" spans="1:5" ht="31.5" x14ac:dyDescent="0.25">
      <c r="A109" s="2" t="s">
        <v>154</v>
      </c>
      <c r="B109" s="3">
        <v>44165</v>
      </c>
      <c r="C109" s="1" t="s">
        <v>155</v>
      </c>
      <c r="D109" s="1" t="s">
        <v>149</v>
      </c>
      <c r="E109" s="7">
        <v>-20000</v>
      </c>
    </row>
    <row r="110" spans="1:5" x14ac:dyDescent="0.25">
      <c r="A110" s="2"/>
      <c r="B110" s="3"/>
      <c r="C110" s="1"/>
      <c r="D110" s="9" t="s">
        <v>5</v>
      </c>
      <c r="E110" s="10">
        <f>SUM(E90:E109)</f>
        <v>14591.919999999998</v>
      </c>
    </row>
    <row r="111" spans="1:5" x14ac:dyDescent="0.25">
      <c r="A111" s="2"/>
      <c r="B111" s="3"/>
      <c r="C111" s="1"/>
      <c r="D111" s="9" t="s">
        <v>156</v>
      </c>
      <c r="E111" s="10">
        <f>E84+E88+E110</f>
        <v>14603.950000000003</v>
      </c>
    </row>
    <row r="112" spans="1:5" x14ac:dyDescent="0.25">
      <c r="A112" s="11" t="s">
        <v>157</v>
      </c>
      <c r="B112" s="11"/>
      <c r="C112" s="11"/>
      <c r="D112" s="11"/>
      <c r="E112" s="11"/>
    </row>
    <row r="113" spans="1:5" x14ac:dyDescent="0.25">
      <c r="A113" s="12" t="s">
        <v>34</v>
      </c>
      <c r="B113" s="12"/>
      <c r="C113" s="12"/>
      <c r="D113" s="12"/>
      <c r="E113" s="12"/>
    </row>
    <row r="114" spans="1:5" x14ac:dyDescent="0.25">
      <c r="A114" s="2"/>
      <c r="B114" s="3">
        <v>44013</v>
      </c>
      <c r="C114" s="1" t="s">
        <v>16</v>
      </c>
      <c r="D114" s="1"/>
      <c r="E114" s="7">
        <v>59209.3</v>
      </c>
    </row>
    <row r="115" spans="1:5" ht="21" x14ac:dyDescent="0.25">
      <c r="A115" s="2" t="s">
        <v>158</v>
      </c>
      <c r="B115" s="3">
        <v>44018</v>
      </c>
      <c r="C115" s="1" t="s">
        <v>159</v>
      </c>
      <c r="D115" s="1"/>
      <c r="E115" s="7">
        <v>-59209</v>
      </c>
    </row>
    <row r="116" spans="1:5" x14ac:dyDescent="0.25">
      <c r="A116" s="2"/>
      <c r="B116" s="3"/>
      <c r="C116" s="1"/>
      <c r="D116" s="9" t="s">
        <v>5</v>
      </c>
      <c r="E116" s="10">
        <f>SUM(E114:E115)</f>
        <v>0.30000000000291038</v>
      </c>
    </row>
    <row r="117" spans="1:5" x14ac:dyDescent="0.25">
      <c r="A117" s="12" t="s">
        <v>160</v>
      </c>
      <c r="B117" s="12"/>
      <c r="C117" s="12"/>
      <c r="D117" s="12"/>
      <c r="E117" s="12"/>
    </row>
    <row r="118" spans="1:5" x14ac:dyDescent="0.25">
      <c r="A118" s="2"/>
      <c r="B118" s="3">
        <v>44013</v>
      </c>
      <c r="C118" s="1" t="s">
        <v>16</v>
      </c>
      <c r="D118" s="1"/>
      <c r="E118" s="7">
        <v>10000</v>
      </c>
    </row>
    <row r="119" spans="1:5" x14ac:dyDescent="0.25">
      <c r="A119" s="2" t="s">
        <v>161</v>
      </c>
      <c r="B119" s="3">
        <v>44021</v>
      </c>
      <c r="C119" s="1" t="s">
        <v>162</v>
      </c>
      <c r="D119" s="1"/>
      <c r="E119" s="7">
        <v>10000</v>
      </c>
    </row>
    <row r="120" spans="1:5" ht="31.5" x14ac:dyDescent="0.25">
      <c r="A120" s="2" t="s">
        <v>163</v>
      </c>
      <c r="B120" s="3">
        <v>44174</v>
      </c>
      <c r="C120" s="1" t="s">
        <v>164</v>
      </c>
      <c r="D120" s="1" t="s">
        <v>165</v>
      </c>
      <c r="E120" s="7">
        <v>-5000</v>
      </c>
    </row>
    <row r="121" spans="1:5" x14ac:dyDescent="0.25">
      <c r="A121" s="2"/>
      <c r="B121" s="3"/>
      <c r="C121" s="1"/>
      <c r="D121" s="9" t="s">
        <v>5</v>
      </c>
      <c r="E121" s="10">
        <f>SUM(E118:E120)</f>
        <v>15000</v>
      </c>
    </row>
    <row r="122" spans="1:5" x14ac:dyDescent="0.25">
      <c r="A122" s="12" t="s">
        <v>50</v>
      </c>
      <c r="B122" s="12"/>
      <c r="C122" s="12"/>
      <c r="D122" s="12"/>
      <c r="E122" s="12"/>
    </row>
    <row r="123" spans="1:5" x14ac:dyDescent="0.25">
      <c r="A123" s="2"/>
      <c r="B123" s="3">
        <v>44013</v>
      </c>
      <c r="C123" s="1" t="s">
        <v>16</v>
      </c>
      <c r="D123" s="1"/>
      <c r="E123" s="7">
        <v>300000</v>
      </c>
    </row>
    <row r="124" spans="1:5" ht="21" x14ac:dyDescent="0.25">
      <c r="A124" s="2" t="s">
        <v>166</v>
      </c>
      <c r="B124" s="3">
        <v>44018</v>
      </c>
      <c r="C124" s="1" t="s">
        <v>167</v>
      </c>
      <c r="D124" s="1"/>
      <c r="E124" s="7">
        <v>-40791</v>
      </c>
    </row>
    <row r="125" spans="1:5" ht="21" x14ac:dyDescent="0.25">
      <c r="A125" s="2" t="s">
        <v>168</v>
      </c>
      <c r="B125" s="3">
        <v>44018</v>
      </c>
      <c r="C125" s="1" t="s">
        <v>169</v>
      </c>
      <c r="D125" s="1"/>
      <c r="E125" s="7">
        <v>-60000</v>
      </c>
    </row>
    <row r="126" spans="1:5" ht="31.5" x14ac:dyDescent="0.25">
      <c r="A126" s="2" t="s">
        <v>170</v>
      </c>
      <c r="B126" s="3">
        <v>44025</v>
      </c>
      <c r="C126" s="1" t="s">
        <v>171</v>
      </c>
      <c r="D126" s="1" t="s">
        <v>172</v>
      </c>
      <c r="E126" s="7">
        <v>-12000</v>
      </c>
    </row>
    <row r="127" spans="1:5" ht="31.5" x14ac:dyDescent="0.25">
      <c r="A127" s="2" t="s">
        <v>170</v>
      </c>
      <c r="B127" s="3">
        <v>44027</v>
      </c>
      <c r="C127" s="1" t="s">
        <v>171</v>
      </c>
      <c r="D127" s="1" t="s">
        <v>172</v>
      </c>
      <c r="E127" s="7">
        <v>12000</v>
      </c>
    </row>
    <row r="128" spans="1:5" ht="21" x14ac:dyDescent="0.25">
      <c r="A128" s="2" t="s">
        <v>173</v>
      </c>
      <c r="B128" s="3">
        <v>44056</v>
      </c>
      <c r="C128" s="1" t="s">
        <v>174</v>
      </c>
      <c r="D128" s="1" t="s">
        <v>175</v>
      </c>
      <c r="E128" s="7">
        <v>-7100</v>
      </c>
    </row>
    <row r="129" spans="1:5" ht="31.5" x14ac:dyDescent="0.25">
      <c r="A129" s="2" t="s">
        <v>170</v>
      </c>
      <c r="B129" s="3">
        <v>44068</v>
      </c>
      <c r="C129" s="1" t="s">
        <v>171</v>
      </c>
      <c r="D129" s="1" t="s">
        <v>172</v>
      </c>
      <c r="E129" s="7">
        <v>-9000</v>
      </c>
    </row>
    <row r="130" spans="1:5" ht="52.5" x14ac:dyDescent="0.25">
      <c r="A130" s="2" t="s">
        <v>176</v>
      </c>
      <c r="B130" s="3">
        <v>44074</v>
      </c>
      <c r="C130" s="1" t="s">
        <v>177</v>
      </c>
      <c r="D130" s="1" t="s">
        <v>75</v>
      </c>
      <c r="E130" s="7">
        <v>-2275</v>
      </c>
    </row>
    <row r="131" spans="1:5" ht="31.5" x14ac:dyDescent="0.25">
      <c r="A131" s="2" t="s">
        <v>178</v>
      </c>
      <c r="B131" s="3">
        <v>44112</v>
      </c>
      <c r="C131" s="1" t="s">
        <v>179</v>
      </c>
      <c r="D131" s="1" t="s">
        <v>28</v>
      </c>
      <c r="E131" s="7">
        <v>-43488.73</v>
      </c>
    </row>
    <row r="132" spans="1:5" ht="31.5" x14ac:dyDescent="0.25">
      <c r="A132" s="2" t="s">
        <v>180</v>
      </c>
      <c r="B132" s="3">
        <v>44118</v>
      </c>
      <c r="C132" s="1" t="s">
        <v>181</v>
      </c>
      <c r="D132" s="1" t="s">
        <v>28</v>
      </c>
      <c r="E132" s="7">
        <v>-57812.79</v>
      </c>
    </row>
    <row r="133" spans="1:5" ht="42" x14ac:dyDescent="0.25">
      <c r="A133" s="2" t="s">
        <v>182</v>
      </c>
      <c r="B133" s="3">
        <v>44127</v>
      </c>
      <c r="C133" s="1" t="s">
        <v>183</v>
      </c>
      <c r="D133" s="1" t="s">
        <v>184</v>
      </c>
      <c r="E133" s="7">
        <v>-3000</v>
      </c>
    </row>
    <row r="134" spans="1:5" ht="31.5" x14ac:dyDescent="0.25">
      <c r="A134" s="2" t="s">
        <v>185</v>
      </c>
      <c r="B134" s="3">
        <v>44127</v>
      </c>
      <c r="C134" s="1" t="s">
        <v>186</v>
      </c>
      <c r="D134" s="1" t="s">
        <v>184</v>
      </c>
      <c r="E134" s="7">
        <v>-3000</v>
      </c>
    </row>
    <row r="135" spans="1:5" ht="31.5" x14ac:dyDescent="0.25">
      <c r="A135" s="2" t="s">
        <v>187</v>
      </c>
      <c r="B135" s="3">
        <v>44127</v>
      </c>
      <c r="C135" s="1" t="s">
        <v>188</v>
      </c>
      <c r="D135" s="1" t="s">
        <v>184</v>
      </c>
      <c r="E135" s="7">
        <v>-3000</v>
      </c>
    </row>
    <row r="136" spans="1:5" ht="42" x14ac:dyDescent="0.25">
      <c r="A136" s="2" t="s">
        <v>189</v>
      </c>
      <c r="B136" s="3">
        <v>44127</v>
      </c>
      <c r="C136" s="1" t="s">
        <v>190</v>
      </c>
      <c r="D136" s="1" t="s">
        <v>184</v>
      </c>
      <c r="E136" s="7">
        <v>-3000</v>
      </c>
    </row>
    <row r="137" spans="1:5" ht="42" x14ac:dyDescent="0.25">
      <c r="A137" s="2" t="s">
        <v>191</v>
      </c>
      <c r="B137" s="3">
        <v>44127</v>
      </c>
      <c r="C137" s="1" t="s">
        <v>192</v>
      </c>
      <c r="D137" s="1" t="s">
        <v>193</v>
      </c>
      <c r="E137" s="7">
        <v>-35000</v>
      </c>
    </row>
    <row r="138" spans="1:5" ht="42" x14ac:dyDescent="0.25">
      <c r="A138" s="2" t="s">
        <v>194</v>
      </c>
      <c r="B138" s="3">
        <v>44137</v>
      </c>
      <c r="C138" s="1" t="s">
        <v>195</v>
      </c>
      <c r="D138" s="1" t="s">
        <v>196</v>
      </c>
      <c r="E138" s="7">
        <v>-4318</v>
      </c>
    </row>
    <row r="139" spans="1:5" ht="31.5" x14ac:dyDescent="0.25">
      <c r="A139" s="2" t="s">
        <v>197</v>
      </c>
      <c r="B139" s="3">
        <v>44137</v>
      </c>
      <c r="C139" s="1" t="s">
        <v>198</v>
      </c>
      <c r="D139" s="1" t="s">
        <v>199</v>
      </c>
      <c r="E139" s="7">
        <v>-6000</v>
      </c>
    </row>
    <row r="140" spans="1:5" ht="21" x14ac:dyDescent="0.25">
      <c r="A140" s="2" t="s">
        <v>200</v>
      </c>
      <c r="B140" s="3">
        <v>44137</v>
      </c>
      <c r="C140" s="1" t="s">
        <v>201</v>
      </c>
      <c r="D140" s="1" t="s">
        <v>202</v>
      </c>
      <c r="E140" s="7">
        <v>-22214</v>
      </c>
    </row>
    <row r="141" spans="1:5" x14ac:dyDescent="0.25">
      <c r="A141" s="2"/>
      <c r="B141" s="3"/>
      <c r="C141" s="1"/>
      <c r="D141" s="9" t="s">
        <v>5</v>
      </c>
      <c r="E141" s="10">
        <f>SUM(E123:E140)</f>
        <v>0.47999999998137355</v>
      </c>
    </row>
    <row r="142" spans="1:5" x14ac:dyDescent="0.25">
      <c r="A142" s="2"/>
      <c r="B142" s="3"/>
      <c r="C142" s="1"/>
      <c r="D142" s="9" t="s">
        <v>203</v>
      </c>
      <c r="E142" s="10">
        <f>E116+E121+E141</f>
        <v>15000.779999999984</v>
      </c>
    </row>
    <row r="143" spans="1:5" x14ac:dyDescent="0.25">
      <c r="A143" s="11" t="s">
        <v>204</v>
      </c>
      <c r="B143" s="11"/>
      <c r="C143" s="11"/>
      <c r="D143" s="11"/>
      <c r="E143" s="11"/>
    </row>
    <row r="144" spans="1:5" x14ac:dyDescent="0.25">
      <c r="A144" s="12" t="s">
        <v>205</v>
      </c>
      <c r="B144" s="12"/>
      <c r="C144" s="12"/>
      <c r="D144" s="12"/>
      <c r="E144" s="12"/>
    </row>
    <row r="145" spans="1:5" x14ac:dyDescent="0.25">
      <c r="A145" s="2"/>
      <c r="B145" s="3">
        <v>44013</v>
      </c>
      <c r="C145" s="1" t="s">
        <v>16</v>
      </c>
      <c r="D145" s="1"/>
      <c r="E145" s="7">
        <v>2163.5</v>
      </c>
    </row>
    <row r="146" spans="1:5" ht="42" x14ac:dyDescent="0.25">
      <c r="A146" s="2" t="s">
        <v>206</v>
      </c>
      <c r="B146" s="3">
        <v>44106</v>
      </c>
      <c r="C146" s="1" t="s">
        <v>207</v>
      </c>
      <c r="D146" s="1" t="s">
        <v>208</v>
      </c>
      <c r="E146" s="7">
        <v>-1600</v>
      </c>
    </row>
    <row r="147" spans="1:5" x14ac:dyDescent="0.25">
      <c r="A147" s="2"/>
      <c r="B147" s="3"/>
      <c r="C147" s="1"/>
      <c r="D147" s="9" t="s">
        <v>5</v>
      </c>
      <c r="E147" s="10">
        <f>SUM(E145:E146)</f>
        <v>563.5</v>
      </c>
    </row>
    <row r="148" spans="1:5" x14ac:dyDescent="0.25">
      <c r="A148" s="12" t="s">
        <v>50</v>
      </c>
      <c r="B148" s="12"/>
      <c r="C148" s="12"/>
      <c r="D148" s="12"/>
      <c r="E148" s="12"/>
    </row>
    <row r="149" spans="1:5" x14ac:dyDescent="0.25">
      <c r="A149" s="2"/>
      <c r="B149" s="3">
        <v>44013</v>
      </c>
      <c r="C149" s="1" t="s">
        <v>16</v>
      </c>
      <c r="D149" s="1"/>
      <c r="E149" s="7">
        <v>300000</v>
      </c>
    </row>
    <row r="150" spans="1:5" ht="42" x14ac:dyDescent="0.25">
      <c r="A150" s="2" t="s">
        <v>209</v>
      </c>
      <c r="B150" s="3">
        <v>44034</v>
      </c>
      <c r="C150" s="1" t="s">
        <v>210</v>
      </c>
      <c r="D150" s="1" t="s">
        <v>211</v>
      </c>
      <c r="E150" s="7">
        <v>-18328</v>
      </c>
    </row>
    <row r="151" spans="1:5" ht="21" x14ac:dyDescent="0.25">
      <c r="A151" s="2" t="s">
        <v>212</v>
      </c>
      <c r="B151" s="3">
        <v>44040</v>
      </c>
      <c r="C151" s="1" t="s">
        <v>213</v>
      </c>
      <c r="D151" s="1"/>
      <c r="E151" s="7">
        <v>-27172</v>
      </c>
    </row>
    <row r="152" spans="1:5" ht="31.5" x14ac:dyDescent="0.25">
      <c r="A152" s="2" t="s">
        <v>214</v>
      </c>
      <c r="B152" s="3">
        <v>44069</v>
      </c>
      <c r="C152" s="1" t="s">
        <v>215</v>
      </c>
      <c r="D152" s="1" t="s">
        <v>208</v>
      </c>
      <c r="E152" s="7">
        <v>-9672</v>
      </c>
    </row>
    <row r="153" spans="1:5" ht="21" x14ac:dyDescent="0.25">
      <c r="A153" s="2" t="s">
        <v>212</v>
      </c>
      <c r="B153" s="3">
        <v>44077</v>
      </c>
      <c r="C153" s="1" t="s">
        <v>213</v>
      </c>
      <c r="D153" s="1"/>
      <c r="E153" s="7">
        <v>-31533</v>
      </c>
    </row>
    <row r="154" spans="1:5" ht="42" x14ac:dyDescent="0.25">
      <c r="A154" s="2" t="s">
        <v>216</v>
      </c>
      <c r="B154" s="3">
        <v>44078</v>
      </c>
      <c r="C154" s="1" t="s">
        <v>217</v>
      </c>
      <c r="D154" s="1" t="s">
        <v>218</v>
      </c>
      <c r="E154" s="7">
        <v>-16446</v>
      </c>
    </row>
    <row r="155" spans="1:5" ht="42" x14ac:dyDescent="0.25">
      <c r="A155" s="2" t="s">
        <v>219</v>
      </c>
      <c r="B155" s="3">
        <v>44082</v>
      </c>
      <c r="C155" s="1" t="s">
        <v>220</v>
      </c>
      <c r="D155" s="1" t="s">
        <v>221</v>
      </c>
      <c r="E155" s="7">
        <v>-359</v>
      </c>
    </row>
    <row r="156" spans="1:5" ht="31.5" x14ac:dyDescent="0.25">
      <c r="A156" s="2" t="s">
        <v>222</v>
      </c>
      <c r="B156" s="3">
        <v>44130</v>
      </c>
      <c r="C156" s="1" t="s">
        <v>223</v>
      </c>
      <c r="D156" s="1" t="s">
        <v>224</v>
      </c>
      <c r="E156" s="7">
        <v>-50000</v>
      </c>
    </row>
    <row r="157" spans="1:5" ht="31.5" x14ac:dyDescent="0.25">
      <c r="A157" s="2" t="s">
        <v>225</v>
      </c>
      <c r="B157" s="3">
        <v>44154</v>
      </c>
      <c r="C157" s="1" t="s">
        <v>226</v>
      </c>
      <c r="D157" s="1" t="s">
        <v>227</v>
      </c>
      <c r="E157" s="7">
        <v>-1922</v>
      </c>
    </row>
    <row r="158" spans="1:5" ht="42" x14ac:dyDescent="0.25">
      <c r="A158" s="2" t="s">
        <v>228</v>
      </c>
      <c r="B158" s="3">
        <v>44154</v>
      </c>
      <c r="C158" s="1" t="s">
        <v>229</v>
      </c>
      <c r="D158" s="1" t="s">
        <v>39</v>
      </c>
      <c r="E158" s="7">
        <v>-21429</v>
      </c>
    </row>
    <row r="159" spans="1:5" ht="42" x14ac:dyDescent="0.25">
      <c r="A159" s="2" t="s">
        <v>230</v>
      </c>
      <c r="B159" s="3">
        <v>44194</v>
      </c>
      <c r="C159" s="1" t="s">
        <v>231</v>
      </c>
      <c r="D159" s="1" t="s">
        <v>232</v>
      </c>
      <c r="E159" s="7">
        <v>-19971.400000000001</v>
      </c>
    </row>
    <row r="160" spans="1:5" x14ac:dyDescent="0.25">
      <c r="A160" s="2"/>
      <c r="B160" s="3"/>
      <c r="C160" s="1"/>
      <c r="D160" s="9" t="s">
        <v>5</v>
      </c>
      <c r="E160" s="10">
        <f>SUM(E149:E159)</f>
        <v>103167.6</v>
      </c>
    </row>
    <row r="161" spans="1:5" x14ac:dyDescent="0.25">
      <c r="A161" s="2"/>
      <c r="B161" s="3"/>
      <c r="C161" s="1"/>
      <c r="D161" s="9" t="s">
        <v>233</v>
      </c>
      <c r="E161" s="10">
        <f>E147+E160</f>
        <v>103731.1</v>
      </c>
    </row>
    <row r="162" spans="1:5" x14ac:dyDescent="0.25">
      <c r="A162" s="11" t="s">
        <v>234</v>
      </c>
      <c r="B162" s="11"/>
      <c r="C162" s="11"/>
      <c r="D162" s="11"/>
      <c r="E162" s="11"/>
    </row>
    <row r="163" spans="1:5" x14ac:dyDescent="0.25">
      <c r="A163" s="12" t="s">
        <v>205</v>
      </c>
      <c r="B163" s="12"/>
      <c r="C163" s="12"/>
      <c r="D163" s="12"/>
      <c r="E163" s="12"/>
    </row>
    <row r="164" spans="1:5" x14ac:dyDescent="0.25">
      <c r="A164" s="2"/>
      <c r="B164" s="3">
        <v>44013</v>
      </c>
      <c r="C164" s="1" t="s">
        <v>16</v>
      </c>
      <c r="D164" s="1"/>
      <c r="E164" s="7">
        <v>23898</v>
      </c>
    </row>
    <row r="165" spans="1:5" ht="31.5" x14ac:dyDescent="0.25">
      <c r="A165" s="2" t="s">
        <v>235</v>
      </c>
      <c r="B165" s="3">
        <v>44183</v>
      </c>
      <c r="C165" s="1" t="s">
        <v>236</v>
      </c>
      <c r="D165" s="1" t="s">
        <v>237</v>
      </c>
      <c r="E165" s="7">
        <v>-10000</v>
      </c>
    </row>
    <row r="166" spans="1:5" x14ac:dyDescent="0.25">
      <c r="A166" s="2"/>
      <c r="B166" s="3"/>
      <c r="C166" s="1"/>
      <c r="D166" s="9" t="s">
        <v>5</v>
      </c>
      <c r="E166" s="10">
        <f>SUM(E164:E165)</f>
        <v>13898</v>
      </c>
    </row>
    <row r="167" spans="1:5" x14ac:dyDescent="0.25">
      <c r="A167" s="12" t="s">
        <v>34</v>
      </c>
      <c r="B167" s="12"/>
      <c r="C167" s="12"/>
      <c r="D167" s="12"/>
      <c r="E167" s="12"/>
    </row>
    <row r="168" spans="1:5" x14ac:dyDescent="0.25">
      <c r="A168" s="2"/>
      <c r="B168" s="3">
        <v>44013</v>
      </c>
      <c r="C168" s="1" t="s">
        <v>16</v>
      </c>
      <c r="D168" s="1"/>
      <c r="E168" s="7">
        <v>211921.91</v>
      </c>
    </row>
    <row r="169" spans="1:5" ht="52.5" x14ac:dyDescent="0.25">
      <c r="A169" s="2" t="s">
        <v>238</v>
      </c>
      <c r="B169" s="3">
        <v>44018</v>
      </c>
      <c r="C169" s="1" t="s">
        <v>239</v>
      </c>
      <c r="D169" s="1" t="s">
        <v>75</v>
      </c>
      <c r="E169" s="7">
        <v>-1102</v>
      </c>
    </row>
    <row r="170" spans="1:5" ht="52.5" x14ac:dyDescent="0.25">
      <c r="A170" s="2" t="s">
        <v>240</v>
      </c>
      <c r="B170" s="3">
        <v>44027</v>
      </c>
      <c r="C170" s="1" t="s">
        <v>241</v>
      </c>
      <c r="D170" s="1" t="s">
        <v>242</v>
      </c>
      <c r="E170" s="7">
        <v>-2822</v>
      </c>
    </row>
    <row r="171" spans="1:5" ht="21" x14ac:dyDescent="0.25">
      <c r="A171" s="2" t="s">
        <v>243</v>
      </c>
      <c r="B171" s="3">
        <v>44039</v>
      </c>
      <c r="C171" s="1" t="s">
        <v>244</v>
      </c>
      <c r="D171" s="1"/>
      <c r="E171" s="7">
        <v>-1775</v>
      </c>
    </row>
    <row r="172" spans="1:5" ht="31.5" x14ac:dyDescent="0.25">
      <c r="A172" s="2" t="s">
        <v>245</v>
      </c>
      <c r="B172" s="3">
        <v>44048</v>
      </c>
      <c r="C172" s="1" t="s">
        <v>246</v>
      </c>
      <c r="D172" s="1" t="s">
        <v>247</v>
      </c>
      <c r="E172" s="7">
        <v>-7750</v>
      </c>
    </row>
    <row r="173" spans="1:5" ht="21" x14ac:dyDescent="0.25">
      <c r="A173" s="2" t="s">
        <v>248</v>
      </c>
      <c r="B173" s="3">
        <v>44063</v>
      </c>
      <c r="C173" s="1" t="s">
        <v>249</v>
      </c>
      <c r="D173" s="1" t="s">
        <v>175</v>
      </c>
      <c r="E173" s="7">
        <v>-3550</v>
      </c>
    </row>
    <row r="174" spans="1:5" ht="42" x14ac:dyDescent="0.25">
      <c r="A174" s="2" t="s">
        <v>250</v>
      </c>
      <c r="B174" s="3">
        <v>44083</v>
      </c>
      <c r="C174" s="1" t="s">
        <v>251</v>
      </c>
      <c r="D174" s="1" t="s">
        <v>28</v>
      </c>
      <c r="E174" s="7">
        <v>-100000</v>
      </c>
    </row>
    <row r="175" spans="1:5" ht="21" x14ac:dyDescent="0.25">
      <c r="A175" s="2" t="s">
        <v>252</v>
      </c>
      <c r="B175" s="3">
        <v>44088</v>
      </c>
      <c r="C175" s="1" t="s">
        <v>253</v>
      </c>
      <c r="D175" s="1" t="s">
        <v>254</v>
      </c>
      <c r="E175" s="7">
        <v>-2189.98</v>
      </c>
    </row>
    <row r="176" spans="1:5" ht="31.5" x14ac:dyDescent="0.25">
      <c r="A176" s="2" t="s">
        <v>255</v>
      </c>
      <c r="B176" s="3">
        <v>44088</v>
      </c>
      <c r="C176" s="1" t="s">
        <v>256</v>
      </c>
      <c r="D176" s="1" t="s">
        <v>257</v>
      </c>
      <c r="E176" s="7">
        <v>-28000</v>
      </c>
    </row>
    <row r="177" spans="1:5" ht="31.5" x14ac:dyDescent="0.25">
      <c r="A177" s="2" t="s">
        <v>258</v>
      </c>
      <c r="B177" s="3">
        <v>44096</v>
      </c>
      <c r="C177" s="1" t="s">
        <v>259</v>
      </c>
      <c r="D177" s="1" t="s">
        <v>260</v>
      </c>
      <c r="E177" s="7">
        <v>-23333</v>
      </c>
    </row>
    <row r="178" spans="1:5" ht="31.5" x14ac:dyDescent="0.25">
      <c r="A178" s="2" t="s">
        <v>261</v>
      </c>
      <c r="B178" s="3">
        <v>44119</v>
      </c>
      <c r="C178" s="1" t="s">
        <v>262</v>
      </c>
      <c r="D178" s="1" t="s">
        <v>263</v>
      </c>
      <c r="E178" s="7">
        <v>-20000</v>
      </c>
    </row>
    <row r="179" spans="1:5" ht="31.5" x14ac:dyDescent="0.25">
      <c r="A179" s="2" t="s">
        <v>264</v>
      </c>
      <c r="B179" s="3">
        <v>44132</v>
      </c>
      <c r="C179" s="1" t="s">
        <v>265</v>
      </c>
      <c r="D179" s="1" t="s">
        <v>184</v>
      </c>
      <c r="E179" s="7">
        <v>-4050</v>
      </c>
    </row>
    <row r="180" spans="1:5" ht="21" x14ac:dyDescent="0.25">
      <c r="A180" s="2" t="s">
        <v>266</v>
      </c>
      <c r="B180" s="3">
        <v>44137</v>
      </c>
      <c r="C180" s="1" t="s">
        <v>267</v>
      </c>
      <c r="D180" s="1" t="s">
        <v>268</v>
      </c>
      <c r="E180" s="7">
        <v>-16000</v>
      </c>
    </row>
    <row r="181" spans="1:5" ht="31.5" x14ac:dyDescent="0.25">
      <c r="A181" s="2" t="s">
        <v>269</v>
      </c>
      <c r="B181" s="3">
        <v>44137</v>
      </c>
      <c r="C181" s="1" t="s">
        <v>270</v>
      </c>
      <c r="D181" s="1" t="s">
        <v>271</v>
      </c>
      <c r="E181" s="7">
        <v>-1349</v>
      </c>
    </row>
    <row r="182" spans="1:5" x14ac:dyDescent="0.25">
      <c r="A182" s="2"/>
      <c r="B182" s="3"/>
      <c r="C182" s="1"/>
      <c r="D182" s="9" t="s">
        <v>5</v>
      </c>
      <c r="E182" s="10">
        <f>SUM(E168:E181)</f>
        <v>0.930000000007567</v>
      </c>
    </row>
    <row r="183" spans="1:5" x14ac:dyDescent="0.25">
      <c r="A183" s="12" t="s">
        <v>160</v>
      </c>
      <c r="B183" s="12"/>
      <c r="C183" s="12"/>
      <c r="D183" s="12"/>
      <c r="E183" s="12"/>
    </row>
    <row r="184" spans="1:5" x14ac:dyDescent="0.25">
      <c r="A184" s="2" t="s">
        <v>161</v>
      </c>
      <c r="B184" s="3">
        <v>44068</v>
      </c>
      <c r="C184" s="1" t="s">
        <v>162</v>
      </c>
      <c r="D184" s="1"/>
      <c r="E184" s="7">
        <v>10000</v>
      </c>
    </row>
    <row r="185" spans="1:5" x14ac:dyDescent="0.25">
      <c r="A185" s="2"/>
      <c r="B185" s="3"/>
      <c r="C185" s="1"/>
      <c r="D185" s="9" t="s">
        <v>5</v>
      </c>
      <c r="E185" s="10">
        <f>SUM(E184:E184)</f>
        <v>10000</v>
      </c>
    </row>
    <row r="186" spans="1:5" x14ac:dyDescent="0.25">
      <c r="A186" s="12" t="s">
        <v>50</v>
      </c>
      <c r="B186" s="12"/>
      <c r="C186" s="12"/>
      <c r="D186" s="12"/>
      <c r="E186" s="12"/>
    </row>
    <row r="187" spans="1:5" x14ac:dyDescent="0.25">
      <c r="A187" s="2"/>
      <c r="B187" s="3">
        <v>44013</v>
      </c>
      <c r="C187" s="1" t="s">
        <v>16</v>
      </c>
      <c r="D187" s="1"/>
      <c r="E187" s="7">
        <v>300000</v>
      </c>
    </row>
    <row r="188" spans="1:5" ht="31.5" x14ac:dyDescent="0.25">
      <c r="A188" s="2" t="s">
        <v>272</v>
      </c>
      <c r="B188" s="3">
        <v>44137</v>
      </c>
      <c r="C188" s="1" t="s">
        <v>273</v>
      </c>
      <c r="D188" s="1" t="s">
        <v>28</v>
      </c>
      <c r="E188" s="7">
        <v>-31215.91</v>
      </c>
    </row>
    <row r="189" spans="1:5" ht="31.5" x14ac:dyDescent="0.25">
      <c r="A189" s="2" t="s">
        <v>274</v>
      </c>
      <c r="B189" s="3">
        <v>44137</v>
      </c>
      <c r="C189" s="1" t="s">
        <v>275</v>
      </c>
      <c r="D189" s="1" t="s">
        <v>28</v>
      </c>
      <c r="E189" s="7">
        <v>-30263.05</v>
      </c>
    </row>
    <row r="190" spans="1:5" ht="21" x14ac:dyDescent="0.25">
      <c r="A190" s="2" t="s">
        <v>276</v>
      </c>
      <c r="B190" s="3">
        <v>44137</v>
      </c>
      <c r="C190" s="1" t="s">
        <v>277</v>
      </c>
      <c r="D190" s="1" t="s">
        <v>137</v>
      </c>
      <c r="E190" s="7">
        <v>-3550</v>
      </c>
    </row>
    <row r="191" spans="1:5" ht="31.5" x14ac:dyDescent="0.25">
      <c r="A191" s="2" t="s">
        <v>264</v>
      </c>
      <c r="B191" s="3">
        <v>44137</v>
      </c>
      <c r="C191" s="1" t="s">
        <v>265</v>
      </c>
      <c r="D191" s="1" t="s">
        <v>184</v>
      </c>
      <c r="E191" s="7">
        <v>-4050</v>
      </c>
    </row>
    <row r="192" spans="1:5" ht="31.5" x14ac:dyDescent="0.25">
      <c r="A192" s="2" t="s">
        <v>269</v>
      </c>
      <c r="B192" s="3">
        <v>44137</v>
      </c>
      <c r="C192" s="1" t="s">
        <v>270</v>
      </c>
      <c r="D192" s="1" t="s">
        <v>271</v>
      </c>
      <c r="E192" s="7">
        <v>-5354</v>
      </c>
    </row>
    <row r="193" spans="1:5" ht="31.5" x14ac:dyDescent="0.25">
      <c r="A193" s="2" t="s">
        <v>278</v>
      </c>
      <c r="B193" s="3">
        <v>44165</v>
      </c>
      <c r="C193" s="1" t="s">
        <v>279</v>
      </c>
      <c r="D193" s="1" t="s">
        <v>28</v>
      </c>
      <c r="E193" s="7">
        <v>-37391.21</v>
      </c>
    </row>
    <row r="194" spans="1:5" ht="31.5" x14ac:dyDescent="0.25">
      <c r="A194" s="2" t="s">
        <v>280</v>
      </c>
      <c r="B194" s="3">
        <v>44165</v>
      </c>
      <c r="C194" s="1" t="s">
        <v>281</v>
      </c>
      <c r="D194" s="1" t="s">
        <v>28</v>
      </c>
      <c r="E194" s="7">
        <v>-21679</v>
      </c>
    </row>
    <row r="195" spans="1:5" ht="31.5" x14ac:dyDescent="0.25">
      <c r="A195" s="2" t="s">
        <v>282</v>
      </c>
      <c r="B195" s="3">
        <v>44165</v>
      </c>
      <c r="C195" s="1" t="s">
        <v>283</v>
      </c>
      <c r="D195" s="1" t="s">
        <v>28</v>
      </c>
      <c r="E195" s="7">
        <v>-24487.91</v>
      </c>
    </row>
    <row r="196" spans="1:5" ht="31.5" x14ac:dyDescent="0.25">
      <c r="A196" s="2" t="s">
        <v>284</v>
      </c>
      <c r="B196" s="3">
        <v>44165</v>
      </c>
      <c r="C196" s="1" t="s">
        <v>285</v>
      </c>
      <c r="D196" s="1" t="s">
        <v>28</v>
      </c>
      <c r="E196" s="7">
        <v>-19221.11</v>
      </c>
    </row>
    <row r="197" spans="1:5" ht="31.5" x14ac:dyDescent="0.25">
      <c r="A197" s="2" t="s">
        <v>286</v>
      </c>
      <c r="B197" s="3">
        <v>44165</v>
      </c>
      <c r="C197" s="1" t="s">
        <v>287</v>
      </c>
      <c r="D197" s="1" t="s">
        <v>28</v>
      </c>
      <c r="E197" s="7">
        <v>-18261.63</v>
      </c>
    </row>
    <row r="198" spans="1:5" ht="31.5" x14ac:dyDescent="0.25">
      <c r="A198" s="2" t="s">
        <v>288</v>
      </c>
      <c r="B198" s="3">
        <v>44165</v>
      </c>
      <c r="C198" s="1" t="s">
        <v>289</v>
      </c>
      <c r="D198" s="1" t="s">
        <v>202</v>
      </c>
      <c r="E198" s="7">
        <v>-30138.400000000001</v>
      </c>
    </row>
    <row r="199" spans="1:5" ht="63" x14ac:dyDescent="0.25">
      <c r="A199" s="2" t="s">
        <v>290</v>
      </c>
      <c r="B199" s="3">
        <v>44172</v>
      </c>
      <c r="C199" s="1" t="s">
        <v>291</v>
      </c>
      <c r="D199" s="1" t="s">
        <v>292</v>
      </c>
      <c r="E199" s="7">
        <v>-5000</v>
      </c>
    </row>
    <row r="200" spans="1:5" x14ac:dyDescent="0.25">
      <c r="A200" s="2"/>
      <c r="B200" s="3"/>
      <c r="C200" s="1"/>
      <c r="D200" s="9" t="s">
        <v>5</v>
      </c>
      <c r="E200" s="10">
        <f>SUM(E187:E199)</f>
        <v>69387.780000000028</v>
      </c>
    </row>
    <row r="201" spans="1:5" x14ac:dyDescent="0.25">
      <c r="A201" s="2"/>
      <c r="B201" s="3"/>
      <c r="C201" s="1"/>
      <c r="D201" s="9" t="s">
        <v>293</v>
      </c>
      <c r="E201" s="10">
        <f>E166+E182+E185+E200</f>
        <v>93286.710000000036</v>
      </c>
    </row>
    <row r="202" spans="1:5" x14ac:dyDescent="0.25">
      <c r="A202" s="11" t="s">
        <v>294</v>
      </c>
      <c r="B202" s="11"/>
      <c r="C202" s="11"/>
      <c r="D202" s="11"/>
      <c r="E202" s="11"/>
    </row>
    <row r="203" spans="1:5" x14ac:dyDescent="0.25">
      <c r="A203" s="12" t="s">
        <v>160</v>
      </c>
      <c r="B203" s="12"/>
      <c r="C203" s="12"/>
      <c r="D203" s="12"/>
      <c r="E203" s="12"/>
    </row>
    <row r="204" spans="1:5" x14ac:dyDescent="0.25">
      <c r="A204" s="2"/>
      <c r="B204" s="3">
        <v>44013</v>
      </c>
      <c r="C204" s="1" t="s">
        <v>16</v>
      </c>
      <c r="D204" s="1"/>
      <c r="E204" s="7">
        <v>162979.46</v>
      </c>
    </row>
    <row r="205" spans="1:5" x14ac:dyDescent="0.25">
      <c r="A205" s="2" t="s">
        <v>295</v>
      </c>
      <c r="B205" s="3">
        <v>44021</v>
      </c>
      <c r="C205" s="1" t="s">
        <v>296</v>
      </c>
      <c r="D205" s="1"/>
      <c r="E205" s="7">
        <v>-10000</v>
      </c>
    </row>
    <row r="206" spans="1:5" x14ac:dyDescent="0.25">
      <c r="A206" s="2" t="s">
        <v>297</v>
      </c>
      <c r="B206" s="3">
        <v>44068</v>
      </c>
      <c r="C206" s="1" t="s">
        <v>298</v>
      </c>
      <c r="D206" s="1"/>
      <c r="E206" s="7">
        <v>-10000</v>
      </c>
    </row>
    <row r="207" spans="1:5" x14ac:dyDescent="0.25">
      <c r="A207" s="2" t="s">
        <v>299</v>
      </c>
      <c r="B207" s="3">
        <v>44148</v>
      </c>
      <c r="C207" s="1" t="s">
        <v>300</v>
      </c>
      <c r="D207" s="1"/>
      <c r="E207" s="7">
        <v>-2500</v>
      </c>
    </row>
    <row r="208" spans="1:5" ht="21" x14ac:dyDescent="0.25">
      <c r="A208" s="2" t="s">
        <v>301</v>
      </c>
      <c r="B208" s="3">
        <v>44160</v>
      </c>
      <c r="C208" s="1" t="s">
        <v>302</v>
      </c>
      <c r="D208" s="1" t="s">
        <v>303</v>
      </c>
      <c r="E208" s="7">
        <v>-3250</v>
      </c>
    </row>
    <row r="209" spans="1:5" ht="31.5" x14ac:dyDescent="0.25">
      <c r="A209" s="2" t="s">
        <v>304</v>
      </c>
      <c r="B209" s="3">
        <v>44160</v>
      </c>
      <c r="C209" s="1" t="s">
        <v>305</v>
      </c>
      <c r="D209" s="1" t="s">
        <v>149</v>
      </c>
      <c r="E209" s="7">
        <v>-23180</v>
      </c>
    </row>
    <row r="210" spans="1:5" ht="31.5" x14ac:dyDescent="0.25">
      <c r="A210" s="2" t="s">
        <v>306</v>
      </c>
      <c r="B210" s="3">
        <v>44160</v>
      </c>
      <c r="C210" s="1" t="s">
        <v>307</v>
      </c>
      <c r="D210" s="1" t="s">
        <v>308</v>
      </c>
      <c r="E210" s="7">
        <v>-10098.14</v>
      </c>
    </row>
    <row r="211" spans="1:5" ht="31.5" x14ac:dyDescent="0.25">
      <c r="A211" s="2" t="s">
        <v>309</v>
      </c>
      <c r="B211" s="3">
        <v>44165</v>
      </c>
      <c r="C211" s="1" t="s">
        <v>310</v>
      </c>
      <c r="D211" s="1" t="s">
        <v>149</v>
      </c>
      <c r="E211" s="7">
        <v>-4000</v>
      </c>
    </row>
    <row r="212" spans="1:5" ht="31.5" x14ac:dyDescent="0.25">
      <c r="A212" s="2" t="s">
        <v>311</v>
      </c>
      <c r="B212" s="3">
        <v>44165</v>
      </c>
      <c r="C212" s="1" t="s">
        <v>312</v>
      </c>
      <c r="D212" s="1" t="s">
        <v>202</v>
      </c>
      <c r="E212" s="7">
        <v>-3000</v>
      </c>
    </row>
    <row r="213" spans="1:5" ht="21" x14ac:dyDescent="0.25">
      <c r="A213" s="2" t="s">
        <v>313</v>
      </c>
      <c r="B213" s="3">
        <v>44165</v>
      </c>
      <c r="C213" s="1" t="s">
        <v>314</v>
      </c>
      <c r="D213" s="1" t="s">
        <v>202</v>
      </c>
      <c r="E213" s="7">
        <v>-3000</v>
      </c>
    </row>
    <row r="214" spans="1:5" ht="31.5" x14ac:dyDescent="0.25">
      <c r="A214" s="2" t="s">
        <v>315</v>
      </c>
      <c r="B214" s="3">
        <v>44165</v>
      </c>
      <c r="C214" s="1" t="s">
        <v>316</v>
      </c>
      <c r="D214" s="1" t="s">
        <v>317</v>
      </c>
      <c r="E214" s="7">
        <v>-25000</v>
      </c>
    </row>
    <row r="215" spans="1:5" ht="42" x14ac:dyDescent="0.25">
      <c r="A215" s="2" t="s">
        <v>318</v>
      </c>
      <c r="B215" s="3">
        <v>44165</v>
      </c>
      <c r="C215" s="1" t="s">
        <v>319</v>
      </c>
      <c r="D215" s="1" t="s">
        <v>320</v>
      </c>
      <c r="E215" s="7">
        <v>-27000</v>
      </c>
    </row>
    <row r="216" spans="1:5" x14ac:dyDescent="0.25">
      <c r="A216" s="2"/>
      <c r="B216" s="3"/>
      <c r="C216" s="1"/>
      <c r="D216" s="9" t="s">
        <v>5</v>
      </c>
      <c r="E216" s="10">
        <f>SUM(E204:E215)</f>
        <v>41951.319999999992</v>
      </c>
    </row>
    <row r="217" spans="1:5" x14ac:dyDescent="0.25">
      <c r="A217" s="12" t="s">
        <v>50</v>
      </c>
      <c r="B217" s="12"/>
      <c r="C217" s="12"/>
      <c r="D217" s="12"/>
      <c r="E217" s="12"/>
    </row>
    <row r="218" spans="1:5" x14ac:dyDescent="0.25">
      <c r="A218" s="2"/>
      <c r="B218" s="3">
        <v>44013</v>
      </c>
      <c r="C218" s="1" t="s">
        <v>16</v>
      </c>
      <c r="D218" s="1"/>
      <c r="E218" s="7">
        <v>300000</v>
      </c>
    </row>
    <row r="219" spans="1:5" ht="42" x14ac:dyDescent="0.25">
      <c r="A219" s="2" t="s">
        <v>321</v>
      </c>
      <c r="B219" s="3">
        <v>44084</v>
      </c>
      <c r="C219" s="1" t="s">
        <v>322</v>
      </c>
      <c r="D219" s="1" t="s">
        <v>28</v>
      </c>
      <c r="E219" s="7">
        <v>-45594.340000000004</v>
      </c>
    </row>
    <row r="220" spans="1:5" ht="31.5" x14ac:dyDescent="0.25">
      <c r="A220" s="2" t="s">
        <v>323</v>
      </c>
      <c r="B220" s="3">
        <v>44084</v>
      </c>
      <c r="C220" s="1" t="s">
        <v>324</v>
      </c>
      <c r="D220" s="1" t="s">
        <v>325</v>
      </c>
      <c r="E220" s="7">
        <v>-9257</v>
      </c>
    </row>
    <row r="221" spans="1:5" ht="42" x14ac:dyDescent="0.25">
      <c r="A221" s="2" t="s">
        <v>326</v>
      </c>
      <c r="B221" s="3">
        <v>44084</v>
      </c>
      <c r="C221" s="1" t="s">
        <v>327</v>
      </c>
      <c r="D221" s="1" t="s">
        <v>149</v>
      </c>
      <c r="E221" s="7">
        <v>-6258</v>
      </c>
    </row>
    <row r="222" spans="1:5" ht="31.5" x14ac:dyDescent="0.25">
      <c r="A222" s="2" t="s">
        <v>328</v>
      </c>
      <c r="B222" s="3">
        <v>44084</v>
      </c>
      <c r="C222" s="1" t="s">
        <v>329</v>
      </c>
      <c r="D222" s="1" t="s">
        <v>149</v>
      </c>
      <c r="E222" s="7">
        <v>-27174</v>
      </c>
    </row>
    <row r="223" spans="1:5" ht="31.5" x14ac:dyDescent="0.25">
      <c r="A223" s="2" t="s">
        <v>330</v>
      </c>
      <c r="B223" s="3">
        <v>44084</v>
      </c>
      <c r="C223" s="1" t="s">
        <v>331</v>
      </c>
      <c r="D223" s="1" t="s">
        <v>28</v>
      </c>
      <c r="E223" s="7">
        <v>-15000.69</v>
      </c>
    </row>
    <row r="224" spans="1:5" ht="31.5" x14ac:dyDescent="0.25">
      <c r="A224" s="2" t="s">
        <v>332</v>
      </c>
      <c r="B224" s="3">
        <v>44088</v>
      </c>
      <c r="C224" s="1" t="s">
        <v>333</v>
      </c>
      <c r="D224" s="1" t="s">
        <v>28</v>
      </c>
      <c r="E224" s="7">
        <v>-9750.99</v>
      </c>
    </row>
    <row r="225" spans="1:5" ht="31.5" x14ac:dyDescent="0.25">
      <c r="A225" s="2" t="s">
        <v>334</v>
      </c>
      <c r="B225" s="3">
        <v>44090</v>
      </c>
      <c r="C225" s="1" t="s">
        <v>335</v>
      </c>
      <c r="D225" s="1" t="s">
        <v>28</v>
      </c>
      <c r="E225" s="7">
        <v>-33298.699999999997</v>
      </c>
    </row>
    <row r="226" spans="1:5" ht="31.5" x14ac:dyDescent="0.25">
      <c r="A226" s="2" t="s">
        <v>336</v>
      </c>
      <c r="B226" s="3">
        <v>44090</v>
      </c>
      <c r="C226" s="1" t="s">
        <v>337</v>
      </c>
      <c r="D226" s="1" t="s">
        <v>325</v>
      </c>
      <c r="E226" s="7">
        <v>-7752</v>
      </c>
    </row>
    <row r="227" spans="1:5" ht="21" x14ac:dyDescent="0.25">
      <c r="A227" s="2" t="s">
        <v>338</v>
      </c>
      <c r="B227" s="3">
        <v>44096</v>
      </c>
      <c r="C227" s="1" t="s">
        <v>339</v>
      </c>
      <c r="D227" s="1"/>
      <c r="E227" s="7">
        <v>-155</v>
      </c>
    </row>
    <row r="228" spans="1:5" ht="31.5" x14ac:dyDescent="0.25">
      <c r="A228" s="2" t="s">
        <v>306</v>
      </c>
      <c r="B228" s="3">
        <v>44160</v>
      </c>
      <c r="C228" s="1" t="s">
        <v>307</v>
      </c>
      <c r="D228" s="1" t="s">
        <v>308</v>
      </c>
      <c r="E228" s="7">
        <v>-45000</v>
      </c>
    </row>
    <row r="229" spans="1:5" ht="31.5" x14ac:dyDescent="0.25">
      <c r="A229" s="2" t="s">
        <v>304</v>
      </c>
      <c r="B229" s="3">
        <v>44160</v>
      </c>
      <c r="C229" s="1" t="s">
        <v>305</v>
      </c>
      <c r="D229" s="1" t="s">
        <v>149</v>
      </c>
      <c r="E229" s="7">
        <v>-60000</v>
      </c>
    </row>
    <row r="230" spans="1:5" ht="31.5" x14ac:dyDescent="0.25">
      <c r="A230" s="2" t="s">
        <v>309</v>
      </c>
      <c r="B230" s="3">
        <v>44165</v>
      </c>
      <c r="C230" s="1" t="s">
        <v>310</v>
      </c>
      <c r="D230" s="1" t="s">
        <v>149</v>
      </c>
      <c r="E230" s="7">
        <v>-11168.1</v>
      </c>
    </row>
    <row r="231" spans="1:5" ht="21" x14ac:dyDescent="0.25">
      <c r="A231" s="2" t="s">
        <v>313</v>
      </c>
      <c r="B231" s="3">
        <v>44165</v>
      </c>
      <c r="C231" s="1" t="s">
        <v>314</v>
      </c>
      <c r="D231" s="1" t="s">
        <v>202</v>
      </c>
      <c r="E231" s="7">
        <v>-8183.5</v>
      </c>
    </row>
    <row r="232" spans="1:5" ht="31.5" x14ac:dyDescent="0.25">
      <c r="A232" s="2" t="s">
        <v>311</v>
      </c>
      <c r="B232" s="3">
        <v>44165</v>
      </c>
      <c r="C232" s="1" t="s">
        <v>312</v>
      </c>
      <c r="D232" s="1" t="s">
        <v>202</v>
      </c>
      <c r="E232" s="7">
        <v>-10156.5</v>
      </c>
    </row>
    <row r="233" spans="1:5" x14ac:dyDescent="0.25">
      <c r="A233" s="2"/>
      <c r="B233" s="3"/>
      <c r="C233" s="1"/>
      <c r="D233" s="9" t="s">
        <v>5</v>
      </c>
      <c r="E233" s="10">
        <f>SUM(E218:E232)</f>
        <v>11251.180000000029</v>
      </c>
    </row>
    <row r="234" spans="1:5" x14ac:dyDescent="0.25">
      <c r="A234" s="12" t="s">
        <v>340</v>
      </c>
      <c r="B234" s="12"/>
      <c r="C234" s="12"/>
      <c r="D234" s="12"/>
      <c r="E234" s="12"/>
    </row>
    <row r="235" spans="1:5" x14ac:dyDescent="0.25">
      <c r="A235" s="2"/>
      <c r="B235" s="3">
        <v>44013</v>
      </c>
      <c r="C235" s="1" t="s">
        <v>16</v>
      </c>
      <c r="D235" s="1"/>
      <c r="E235" s="7">
        <v>315000</v>
      </c>
    </row>
    <row r="236" spans="1:5" x14ac:dyDescent="0.25">
      <c r="A236" s="2"/>
      <c r="B236" s="3"/>
      <c r="C236" s="1"/>
      <c r="D236" s="9" t="s">
        <v>5</v>
      </c>
      <c r="E236" s="10">
        <f>SUM(E235:E235)</f>
        <v>315000</v>
      </c>
    </row>
    <row r="237" spans="1:5" x14ac:dyDescent="0.25">
      <c r="A237" s="2"/>
      <c r="B237" s="3"/>
      <c r="C237" s="1"/>
      <c r="D237" s="9" t="s">
        <v>341</v>
      </c>
      <c r="E237" s="10">
        <f>E216+E233+E236</f>
        <v>368202.5</v>
      </c>
    </row>
    <row r="238" spans="1:5" x14ac:dyDescent="0.25">
      <c r="A238" s="11" t="s">
        <v>342</v>
      </c>
      <c r="B238" s="11"/>
      <c r="C238" s="11"/>
      <c r="D238" s="11"/>
      <c r="E238" s="11"/>
    </row>
    <row r="239" spans="1:5" x14ac:dyDescent="0.25">
      <c r="A239" s="12" t="s">
        <v>34</v>
      </c>
      <c r="B239" s="12"/>
      <c r="C239" s="12"/>
      <c r="D239" s="12"/>
      <c r="E239" s="12"/>
    </row>
    <row r="240" spans="1:5" x14ac:dyDescent="0.25">
      <c r="A240" s="2"/>
      <c r="B240" s="3">
        <v>44013</v>
      </c>
      <c r="C240" s="1" t="s">
        <v>16</v>
      </c>
      <c r="D240" s="1"/>
      <c r="E240" s="7">
        <v>45926.13</v>
      </c>
    </row>
    <row r="241" spans="1:5" ht="42" x14ac:dyDescent="0.25">
      <c r="A241" s="2" t="s">
        <v>343</v>
      </c>
      <c r="B241" s="3">
        <v>44027</v>
      </c>
      <c r="C241" s="1" t="s">
        <v>344</v>
      </c>
      <c r="D241" s="1" t="s">
        <v>345</v>
      </c>
      <c r="E241" s="7">
        <v>-3550</v>
      </c>
    </row>
    <row r="242" spans="1:5" ht="31.5" x14ac:dyDescent="0.25">
      <c r="A242" s="2" t="s">
        <v>346</v>
      </c>
      <c r="B242" s="3">
        <v>44106</v>
      </c>
      <c r="C242" s="1" t="s">
        <v>347</v>
      </c>
      <c r="D242" s="1" t="s">
        <v>28</v>
      </c>
      <c r="E242" s="7">
        <v>-42376</v>
      </c>
    </row>
    <row r="243" spans="1:5" x14ac:dyDescent="0.25">
      <c r="A243" s="2"/>
      <c r="B243" s="3"/>
      <c r="C243" s="1"/>
      <c r="D243" s="9" t="s">
        <v>5</v>
      </c>
      <c r="E243" s="10">
        <f>SUM(E240:E242)</f>
        <v>0.12999999999738066</v>
      </c>
    </row>
    <row r="244" spans="1:5" x14ac:dyDescent="0.25">
      <c r="A244" s="12" t="s">
        <v>50</v>
      </c>
      <c r="B244" s="12"/>
      <c r="C244" s="12"/>
      <c r="D244" s="12"/>
      <c r="E244" s="12"/>
    </row>
    <row r="245" spans="1:5" x14ac:dyDescent="0.25">
      <c r="A245" s="2"/>
      <c r="B245" s="3">
        <v>44013</v>
      </c>
      <c r="C245" s="1" t="s">
        <v>16</v>
      </c>
      <c r="D245" s="1"/>
      <c r="E245" s="7">
        <v>300000</v>
      </c>
    </row>
    <row r="246" spans="1:5" ht="31.5" x14ac:dyDescent="0.25">
      <c r="A246" s="2" t="s">
        <v>346</v>
      </c>
      <c r="B246" s="3">
        <v>44106</v>
      </c>
      <c r="C246" s="1" t="s">
        <v>347</v>
      </c>
      <c r="D246" s="1" t="s">
        <v>28</v>
      </c>
      <c r="E246" s="7">
        <v>-7380</v>
      </c>
    </row>
    <row r="247" spans="1:5" ht="31.5" x14ac:dyDescent="0.25">
      <c r="A247" s="2" t="s">
        <v>348</v>
      </c>
      <c r="B247" s="3">
        <v>44117</v>
      </c>
      <c r="C247" s="1" t="s">
        <v>349</v>
      </c>
      <c r="D247" s="1" t="s">
        <v>149</v>
      </c>
      <c r="E247" s="7">
        <v>-16518.04</v>
      </c>
    </row>
    <row r="248" spans="1:5" ht="31.5" x14ac:dyDescent="0.25">
      <c r="A248" s="2" t="s">
        <v>264</v>
      </c>
      <c r="B248" s="3">
        <v>44133</v>
      </c>
      <c r="C248" s="1" t="s">
        <v>265</v>
      </c>
      <c r="D248" s="1" t="s">
        <v>184</v>
      </c>
      <c r="E248" s="7">
        <v>-4050</v>
      </c>
    </row>
    <row r="249" spans="1:5" ht="31.5" x14ac:dyDescent="0.25">
      <c r="A249" s="2" t="s">
        <v>350</v>
      </c>
      <c r="B249" s="3">
        <v>44147</v>
      </c>
      <c r="C249" s="1" t="s">
        <v>351</v>
      </c>
      <c r="D249" s="1" t="s">
        <v>28</v>
      </c>
      <c r="E249" s="7">
        <v>-40354.53</v>
      </c>
    </row>
    <row r="250" spans="1:5" ht="42" x14ac:dyDescent="0.25">
      <c r="A250" s="2" t="s">
        <v>352</v>
      </c>
      <c r="B250" s="3">
        <v>44147</v>
      </c>
      <c r="C250" s="1" t="s">
        <v>353</v>
      </c>
      <c r="D250" s="1" t="s">
        <v>28</v>
      </c>
      <c r="E250" s="7">
        <v>-24703</v>
      </c>
    </row>
    <row r="251" spans="1:5" ht="42" x14ac:dyDescent="0.25">
      <c r="A251" s="2" t="s">
        <v>354</v>
      </c>
      <c r="B251" s="3">
        <v>44148</v>
      </c>
      <c r="C251" s="1" t="s">
        <v>355</v>
      </c>
      <c r="D251" s="1" t="s">
        <v>28</v>
      </c>
      <c r="E251" s="7">
        <v>-18000</v>
      </c>
    </row>
    <row r="252" spans="1:5" ht="31.5" x14ac:dyDescent="0.25">
      <c r="A252" s="2" t="s">
        <v>356</v>
      </c>
      <c r="B252" s="3">
        <v>44148</v>
      </c>
      <c r="C252" s="1" t="s">
        <v>357</v>
      </c>
      <c r="D252" s="1" t="s">
        <v>28</v>
      </c>
      <c r="E252" s="7">
        <v>-36000</v>
      </c>
    </row>
    <row r="253" spans="1:5" ht="31.5" x14ac:dyDescent="0.25">
      <c r="A253" s="2" t="s">
        <v>358</v>
      </c>
      <c r="B253" s="3">
        <v>44148</v>
      </c>
      <c r="C253" s="1" t="s">
        <v>359</v>
      </c>
      <c r="D253" s="1" t="s">
        <v>360</v>
      </c>
      <c r="E253" s="7">
        <v>-12000</v>
      </c>
    </row>
    <row r="254" spans="1:5" ht="21" x14ac:dyDescent="0.25">
      <c r="A254" s="2" t="s">
        <v>361</v>
      </c>
      <c r="B254" s="3">
        <v>44164</v>
      </c>
      <c r="C254" s="1" t="s">
        <v>362</v>
      </c>
      <c r="D254" s="1" t="s">
        <v>28</v>
      </c>
      <c r="E254" s="7">
        <v>-27380</v>
      </c>
    </row>
    <row r="255" spans="1:5" ht="21" x14ac:dyDescent="0.25">
      <c r="A255" s="2" t="s">
        <v>363</v>
      </c>
      <c r="B255" s="3">
        <v>44164</v>
      </c>
      <c r="C255" s="1" t="s">
        <v>364</v>
      </c>
      <c r="D255" s="1" t="s">
        <v>28</v>
      </c>
      <c r="E255" s="7">
        <v>-14878</v>
      </c>
    </row>
    <row r="256" spans="1:5" ht="31.5" x14ac:dyDescent="0.25">
      <c r="A256" s="2" t="s">
        <v>365</v>
      </c>
      <c r="B256" s="3">
        <v>44164</v>
      </c>
      <c r="C256" s="1" t="s">
        <v>366</v>
      </c>
      <c r="D256" s="1" t="s">
        <v>28</v>
      </c>
      <c r="E256" s="7">
        <v>-15035</v>
      </c>
    </row>
    <row r="257" spans="1:5" ht="31.5" x14ac:dyDescent="0.25">
      <c r="A257" s="2" t="s">
        <v>367</v>
      </c>
      <c r="B257" s="3">
        <v>44164</v>
      </c>
      <c r="C257" s="1" t="s">
        <v>368</v>
      </c>
      <c r="D257" s="1" t="s">
        <v>28</v>
      </c>
      <c r="E257" s="7">
        <v>-9374</v>
      </c>
    </row>
    <row r="258" spans="1:5" x14ac:dyDescent="0.25">
      <c r="A258" s="2"/>
      <c r="B258" s="3"/>
      <c r="C258" s="1"/>
      <c r="D258" s="9" t="s">
        <v>5</v>
      </c>
      <c r="E258" s="10">
        <f>SUM(E245:E257)</f>
        <v>74327.430000000022</v>
      </c>
    </row>
    <row r="259" spans="1:5" x14ac:dyDescent="0.25">
      <c r="A259" s="2"/>
      <c r="B259" s="3"/>
      <c r="C259" s="1"/>
      <c r="D259" s="9" t="s">
        <v>369</v>
      </c>
      <c r="E259" s="10">
        <f>E243+E258</f>
        <v>74327.560000000027</v>
      </c>
    </row>
    <row r="260" spans="1:5" x14ac:dyDescent="0.25">
      <c r="A260" s="11" t="s">
        <v>370</v>
      </c>
      <c r="B260" s="11"/>
      <c r="C260" s="11"/>
      <c r="D260" s="11"/>
      <c r="E260" s="11"/>
    </row>
    <row r="261" spans="1:5" x14ac:dyDescent="0.25">
      <c r="A261" s="12" t="s">
        <v>34</v>
      </c>
      <c r="B261" s="12"/>
      <c r="C261" s="12"/>
      <c r="D261" s="12"/>
      <c r="E261" s="12"/>
    </row>
    <row r="262" spans="1:5" x14ac:dyDescent="0.25">
      <c r="A262" s="2"/>
      <c r="B262" s="3">
        <v>44013</v>
      </c>
      <c r="C262" s="1" t="s">
        <v>16</v>
      </c>
      <c r="D262" s="1"/>
      <c r="E262" s="7">
        <v>60211.29</v>
      </c>
    </row>
    <row r="263" spans="1:5" ht="31.5" x14ac:dyDescent="0.25">
      <c r="A263" s="2" t="s">
        <v>371</v>
      </c>
      <c r="B263" s="3">
        <v>44070</v>
      </c>
      <c r="C263" s="1" t="s">
        <v>372</v>
      </c>
      <c r="D263" s="1" t="s">
        <v>373</v>
      </c>
      <c r="E263" s="7">
        <v>-7500</v>
      </c>
    </row>
    <row r="264" spans="1:5" ht="31.5" x14ac:dyDescent="0.25">
      <c r="A264" s="2" t="s">
        <v>374</v>
      </c>
      <c r="B264" s="3">
        <v>44090</v>
      </c>
      <c r="C264" s="1" t="s">
        <v>375</v>
      </c>
      <c r="D264" s="1" t="s">
        <v>28</v>
      </c>
      <c r="E264" s="7">
        <v>-26418</v>
      </c>
    </row>
    <row r="265" spans="1:5" ht="42" x14ac:dyDescent="0.25">
      <c r="A265" s="2" t="s">
        <v>376</v>
      </c>
      <c r="B265" s="3">
        <v>44090</v>
      </c>
      <c r="C265" s="1" t="s">
        <v>377</v>
      </c>
      <c r="D265" s="1" t="s">
        <v>28</v>
      </c>
      <c r="E265" s="7">
        <v>-26293</v>
      </c>
    </row>
    <row r="266" spans="1:5" x14ac:dyDescent="0.25">
      <c r="A266" s="2"/>
      <c r="B266" s="3"/>
      <c r="C266" s="1"/>
      <c r="D266" s="9" t="s">
        <v>5</v>
      </c>
      <c r="E266" s="10">
        <f>SUM(E262:E265)</f>
        <v>0.29000000000087311</v>
      </c>
    </row>
    <row r="267" spans="1:5" x14ac:dyDescent="0.25">
      <c r="A267" s="12" t="s">
        <v>50</v>
      </c>
      <c r="B267" s="12"/>
      <c r="C267" s="12"/>
      <c r="D267" s="12"/>
      <c r="E267" s="12"/>
    </row>
    <row r="268" spans="1:5" x14ac:dyDescent="0.25">
      <c r="A268" s="2"/>
      <c r="B268" s="3">
        <v>44013</v>
      </c>
      <c r="C268" s="1" t="s">
        <v>16</v>
      </c>
      <c r="D268" s="1"/>
      <c r="E268" s="7">
        <v>300000</v>
      </c>
    </row>
    <row r="269" spans="1:5" ht="31.5" x14ac:dyDescent="0.25">
      <c r="A269" s="2" t="s">
        <v>374</v>
      </c>
      <c r="B269" s="3">
        <v>44090</v>
      </c>
      <c r="C269" s="1" t="s">
        <v>375</v>
      </c>
      <c r="D269" s="1" t="s">
        <v>28</v>
      </c>
      <c r="E269" s="7">
        <v>-27642</v>
      </c>
    </row>
    <row r="270" spans="1:5" ht="31.5" x14ac:dyDescent="0.25">
      <c r="A270" s="2" t="s">
        <v>378</v>
      </c>
      <c r="B270" s="3">
        <v>44090</v>
      </c>
      <c r="C270" s="1" t="s">
        <v>379</v>
      </c>
      <c r="D270" s="1" t="s">
        <v>28</v>
      </c>
      <c r="E270" s="7">
        <v>-20611</v>
      </c>
    </row>
    <row r="271" spans="1:5" ht="42" x14ac:dyDescent="0.25">
      <c r="A271" s="2" t="s">
        <v>380</v>
      </c>
      <c r="B271" s="3">
        <v>44106</v>
      </c>
      <c r="C271" s="1" t="s">
        <v>381</v>
      </c>
      <c r="D271" s="1" t="s">
        <v>149</v>
      </c>
      <c r="E271" s="7">
        <v>-31682</v>
      </c>
    </row>
    <row r="272" spans="1:5" ht="31.5" x14ac:dyDescent="0.25">
      <c r="A272" s="2" t="s">
        <v>382</v>
      </c>
      <c r="B272" s="3">
        <v>44111</v>
      </c>
      <c r="C272" s="1" t="s">
        <v>383</v>
      </c>
      <c r="D272" s="1" t="s">
        <v>384</v>
      </c>
      <c r="E272" s="7">
        <v>-718.5</v>
      </c>
    </row>
    <row r="273" spans="1:5" ht="31.5" x14ac:dyDescent="0.25">
      <c r="A273" s="2" t="s">
        <v>385</v>
      </c>
      <c r="B273" s="3">
        <v>44112</v>
      </c>
      <c r="C273" s="1" t="s">
        <v>386</v>
      </c>
      <c r="D273" s="1" t="s">
        <v>149</v>
      </c>
      <c r="E273" s="7">
        <v>-25000</v>
      </c>
    </row>
    <row r="274" spans="1:5" ht="31.5" x14ac:dyDescent="0.25">
      <c r="A274" s="2" t="s">
        <v>387</v>
      </c>
      <c r="B274" s="3">
        <v>44112</v>
      </c>
      <c r="C274" s="1" t="s">
        <v>388</v>
      </c>
      <c r="D274" s="1" t="s">
        <v>28</v>
      </c>
      <c r="E274" s="7">
        <v>-25000</v>
      </c>
    </row>
    <row r="275" spans="1:5" ht="31.5" x14ac:dyDescent="0.25">
      <c r="A275" s="2" t="s">
        <v>389</v>
      </c>
      <c r="B275" s="3">
        <v>44127</v>
      </c>
      <c r="C275" s="1" t="s">
        <v>390</v>
      </c>
      <c r="D275" s="1" t="s">
        <v>149</v>
      </c>
      <c r="E275" s="7">
        <v>-7491.8600000000006</v>
      </c>
    </row>
    <row r="276" spans="1:5" x14ac:dyDescent="0.25">
      <c r="A276" s="2"/>
      <c r="B276" s="3"/>
      <c r="C276" s="1"/>
      <c r="D276" s="9" t="s">
        <v>5</v>
      </c>
      <c r="E276" s="10">
        <f>SUM(E268:E275)</f>
        <v>161854.64000000001</v>
      </c>
    </row>
    <row r="277" spans="1:5" x14ac:dyDescent="0.25">
      <c r="A277" s="2"/>
      <c r="B277" s="3"/>
      <c r="C277" s="1"/>
      <c r="D277" s="9" t="s">
        <v>391</v>
      </c>
      <c r="E277" s="10">
        <f>E266+E276</f>
        <v>161854.93000000002</v>
      </c>
    </row>
    <row r="278" spans="1:5" x14ac:dyDescent="0.25">
      <c r="A278" s="11" t="s">
        <v>392</v>
      </c>
      <c r="B278" s="11"/>
      <c r="C278" s="11"/>
      <c r="D278" s="11"/>
      <c r="E278" s="11"/>
    </row>
    <row r="279" spans="1:5" x14ac:dyDescent="0.25">
      <c r="A279" s="12" t="s">
        <v>115</v>
      </c>
      <c r="B279" s="12"/>
      <c r="C279" s="12"/>
      <c r="D279" s="12"/>
      <c r="E279" s="12"/>
    </row>
    <row r="280" spans="1:5" x14ac:dyDescent="0.25">
      <c r="A280" s="2"/>
      <c r="B280" s="3">
        <v>44013</v>
      </c>
      <c r="C280" s="1" t="s">
        <v>16</v>
      </c>
      <c r="D280" s="1"/>
      <c r="E280" s="7">
        <v>133</v>
      </c>
    </row>
    <row r="281" spans="1:5" x14ac:dyDescent="0.25">
      <c r="A281" s="2"/>
      <c r="B281" s="3"/>
      <c r="C281" s="1"/>
      <c r="D281" s="9" t="s">
        <v>5</v>
      </c>
      <c r="E281" s="10">
        <f>SUM(E280:E280)</f>
        <v>133</v>
      </c>
    </row>
    <row r="282" spans="1:5" x14ac:dyDescent="0.25">
      <c r="A282" s="12" t="s">
        <v>34</v>
      </c>
      <c r="B282" s="12"/>
      <c r="C282" s="12"/>
      <c r="D282" s="12"/>
      <c r="E282" s="12"/>
    </row>
    <row r="283" spans="1:5" x14ac:dyDescent="0.25">
      <c r="A283" s="2"/>
      <c r="B283" s="3">
        <v>44013</v>
      </c>
      <c r="C283" s="1" t="s">
        <v>16</v>
      </c>
      <c r="D283" s="1"/>
      <c r="E283" s="7">
        <v>32214.5</v>
      </c>
    </row>
    <row r="284" spans="1:5" ht="42" x14ac:dyDescent="0.25">
      <c r="A284" s="2" t="s">
        <v>393</v>
      </c>
      <c r="B284" s="3">
        <v>44133</v>
      </c>
      <c r="C284" s="1" t="s">
        <v>394</v>
      </c>
      <c r="D284" s="1" t="s">
        <v>395</v>
      </c>
      <c r="E284" s="7">
        <v>-600</v>
      </c>
    </row>
    <row r="285" spans="1:5" ht="31.5" x14ac:dyDescent="0.25">
      <c r="A285" s="2" t="s">
        <v>396</v>
      </c>
      <c r="B285" s="3">
        <v>44148</v>
      </c>
      <c r="C285" s="1" t="s">
        <v>397</v>
      </c>
      <c r="D285" s="1" t="s">
        <v>28</v>
      </c>
      <c r="E285" s="7">
        <v>-26614.5</v>
      </c>
    </row>
    <row r="286" spans="1:5" ht="21" x14ac:dyDescent="0.25">
      <c r="A286" s="2" t="s">
        <v>398</v>
      </c>
      <c r="B286" s="3">
        <v>44148</v>
      </c>
      <c r="C286" s="1" t="s">
        <v>399</v>
      </c>
      <c r="D286" s="1" t="s">
        <v>28</v>
      </c>
      <c r="E286" s="7">
        <v>-5000</v>
      </c>
    </row>
    <row r="287" spans="1:5" x14ac:dyDescent="0.25">
      <c r="A287" s="2"/>
      <c r="B287" s="3"/>
      <c r="C287" s="1"/>
      <c r="D287" s="9" t="s">
        <v>5</v>
      </c>
      <c r="E287" s="10">
        <f>SUM(E283:E286)</f>
        <v>0</v>
      </c>
    </row>
    <row r="288" spans="1:5" x14ac:dyDescent="0.25">
      <c r="A288" s="12" t="s">
        <v>50</v>
      </c>
      <c r="B288" s="12"/>
      <c r="C288" s="12"/>
      <c r="D288" s="12"/>
      <c r="E288" s="12"/>
    </row>
    <row r="289" spans="1:5" x14ac:dyDescent="0.25">
      <c r="A289" s="2"/>
      <c r="B289" s="3">
        <v>44013</v>
      </c>
      <c r="C289" s="1" t="s">
        <v>16</v>
      </c>
      <c r="D289" s="1"/>
      <c r="E289" s="7">
        <v>300000</v>
      </c>
    </row>
    <row r="290" spans="1:5" ht="31.5" x14ac:dyDescent="0.25">
      <c r="A290" s="2" t="s">
        <v>400</v>
      </c>
      <c r="B290" s="3">
        <v>44148</v>
      </c>
      <c r="C290" s="1" t="s">
        <v>401</v>
      </c>
      <c r="D290" s="1" t="s">
        <v>28</v>
      </c>
      <c r="E290" s="7">
        <v>-60000</v>
      </c>
    </row>
    <row r="291" spans="1:5" ht="31.5" x14ac:dyDescent="0.25">
      <c r="A291" s="2" t="s">
        <v>396</v>
      </c>
      <c r="B291" s="3">
        <v>44148</v>
      </c>
      <c r="C291" s="1" t="s">
        <v>397</v>
      </c>
      <c r="D291" s="1" t="s">
        <v>28</v>
      </c>
      <c r="E291" s="7">
        <v>-33385.5</v>
      </c>
    </row>
    <row r="292" spans="1:5" ht="31.5" x14ac:dyDescent="0.25">
      <c r="A292" s="2" t="s">
        <v>402</v>
      </c>
      <c r="B292" s="3">
        <v>44151</v>
      </c>
      <c r="C292" s="1" t="s">
        <v>403</v>
      </c>
      <c r="D292" s="1" t="s">
        <v>28</v>
      </c>
      <c r="E292" s="7">
        <v>-53603.03</v>
      </c>
    </row>
    <row r="293" spans="1:5" ht="31.5" x14ac:dyDescent="0.25">
      <c r="A293" s="2" t="s">
        <v>404</v>
      </c>
      <c r="B293" s="3">
        <v>44151</v>
      </c>
      <c r="C293" s="1" t="s">
        <v>405</v>
      </c>
      <c r="D293" s="1" t="s">
        <v>28</v>
      </c>
      <c r="E293" s="7">
        <v>-48076.520000000004</v>
      </c>
    </row>
    <row r="294" spans="1:5" ht="31.5" x14ac:dyDescent="0.25">
      <c r="A294" s="2" t="s">
        <v>406</v>
      </c>
      <c r="B294" s="3">
        <v>44151</v>
      </c>
      <c r="C294" s="1" t="s">
        <v>407</v>
      </c>
      <c r="D294" s="1" t="s">
        <v>28</v>
      </c>
      <c r="E294" s="7">
        <v>-37137.14</v>
      </c>
    </row>
    <row r="295" spans="1:5" ht="31.5" x14ac:dyDescent="0.25">
      <c r="A295" s="2" t="s">
        <v>408</v>
      </c>
      <c r="B295" s="3">
        <v>44151</v>
      </c>
      <c r="C295" s="1" t="s">
        <v>409</v>
      </c>
      <c r="D295" s="1" t="s">
        <v>28</v>
      </c>
      <c r="E295" s="7">
        <v>-22884.799999999999</v>
      </c>
    </row>
    <row r="296" spans="1:5" x14ac:dyDescent="0.25">
      <c r="A296" s="2"/>
      <c r="B296" s="3"/>
      <c r="C296" s="1"/>
      <c r="D296" s="9" t="s">
        <v>5</v>
      </c>
      <c r="E296" s="10">
        <f>SUM(E289:E295)</f>
        <v>44913.009999999995</v>
      </c>
    </row>
    <row r="297" spans="1:5" x14ac:dyDescent="0.25">
      <c r="A297" s="2"/>
      <c r="B297" s="3"/>
      <c r="C297" s="1"/>
      <c r="D297" s="9" t="s">
        <v>410</v>
      </c>
      <c r="E297" s="10">
        <f>E281+E287+E296</f>
        <v>45046.009999999995</v>
      </c>
    </row>
    <row r="298" spans="1:5" x14ac:dyDescent="0.25">
      <c r="A298" s="11" t="s">
        <v>411</v>
      </c>
      <c r="B298" s="11"/>
      <c r="C298" s="11"/>
      <c r="D298" s="11"/>
      <c r="E298" s="11"/>
    </row>
    <row r="299" spans="1:5" x14ac:dyDescent="0.25">
      <c r="A299" s="12" t="s">
        <v>115</v>
      </c>
      <c r="B299" s="12"/>
      <c r="C299" s="12"/>
      <c r="D299" s="12"/>
      <c r="E299" s="12"/>
    </row>
    <row r="300" spans="1:5" x14ac:dyDescent="0.25">
      <c r="A300" s="2" t="s">
        <v>412</v>
      </c>
      <c r="B300" s="3">
        <v>44131</v>
      </c>
      <c r="C300" s="1" t="s">
        <v>413</v>
      </c>
      <c r="D300" s="1"/>
      <c r="E300" s="7">
        <v>36</v>
      </c>
    </row>
    <row r="301" spans="1:5" x14ac:dyDescent="0.25">
      <c r="A301" s="2"/>
      <c r="B301" s="3"/>
      <c r="C301" s="1"/>
      <c r="D301" s="9" t="s">
        <v>5</v>
      </c>
      <c r="E301" s="10">
        <f>SUM(E300:E300)</f>
        <v>36</v>
      </c>
    </row>
    <row r="302" spans="1:5" x14ac:dyDescent="0.25">
      <c r="A302" s="12" t="s">
        <v>34</v>
      </c>
      <c r="B302" s="12"/>
      <c r="C302" s="12"/>
      <c r="D302" s="12"/>
      <c r="E302" s="12"/>
    </row>
    <row r="303" spans="1:5" x14ac:dyDescent="0.25">
      <c r="A303" s="2"/>
      <c r="B303" s="3">
        <v>44013</v>
      </c>
      <c r="C303" s="1" t="s">
        <v>16</v>
      </c>
      <c r="D303" s="1"/>
      <c r="E303" s="7">
        <v>10177.130000000001</v>
      </c>
    </row>
    <row r="304" spans="1:5" ht="42" x14ac:dyDescent="0.25">
      <c r="A304" s="2" t="s">
        <v>414</v>
      </c>
      <c r="B304" s="3">
        <v>44074</v>
      </c>
      <c r="C304" s="1" t="s">
        <v>415</v>
      </c>
      <c r="D304" s="1" t="s">
        <v>416</v>
      </c>
      <c r="E304" s="7">
        <v>-1000</v>
      </c>
    </row>
    <row r="305" spans="1:5" ht="31.5" x14ac:dyDescent="0.25">
      <c r="A305" s="2" t="s">
        <v>417</v>
      </c>
      <c r="B305" s="3">
        <v>44118</v>
      </c>
      <c r="C305" s="1" t="s">
        <v>418</v>
      </c>
      <c r="D305" s="1" t="s">
        <v>28</v>
      </c>
      <c r="E305" s="7">
        <v>-9177</v>
      </c>
    </row>
    <row r="306" spans="1:5" x14ac:dyDescent="0.25">
      <c r="A306" s="2"/>
      <c r="B306" s="3"/>
      <c r="C306" s="1"/>
      <c r="D306" s="9" t="s">
        <v>5</v>
      </c>
      <c r="E306" s="10">
        <f>SUM(E303:E305)</f>
        <v>0.13000000000101863</v>
      </c>
    </row>
    <row r="307" spans="1:5" x14ac:dyDescent="0.25">
      <c r="A307" s="12" t="s">
        <v>50</v>
      </c>
      <c r="B307" s="12"/>
      <c r="C307" s="12"/>
      <c r="D307" s="12"/>
      <c r="E307" s="12"/>
    </row>
    <row r="308" spans="1:5" x14ac:dyDescent="0.25">
      <c r="A308" s="2"/>
      <c r="B308" s="3">
        <v>44013</v>
      </c>
      <c r="C308" s="1" t="s">
        <v>16</v>
      </c>
      <c r="D308" s="1"/>
      <c r="E308" s="7">
        <v>300000</v>
      </c>
    </row>
    <row r="309" spans="1:5" ht="31.5" x14ac:dyDescent="0.25">
      <c r="A309" s="2" t="s">
        <v>419</v>
      </c>
      <c r="B309" s="3">
        <v>44042</v>
      </c>
      <c r="C309" s="1" t="s">
        <v>420</v>
      </c>
      <c r="D309" s="1" t="s">
        <v>421</v>
      </c>
      <c r="E309" s="7">
        <v>-2823</v>
      </c>
    </row>
    <row r="310" spans="1:5" ht="31.5" x14ac:dyDescent="0.25">
      <c r="A310" s="2" t="s">
        <v>419</v>
      </c>
      <c r="B310" s="3">
        <v>44042</v>
      </c>
      <c r="C310" s="1" t="s">
        <v>420</v>
      </c>
      <c r="D310" s="1" t="s">
        <v>421</v>
      </c>
      <c r="E310" s="7">
        <v>-10177</v>
      </c>
    </row>
    <row r="311" spans="1:5" ht="31.5" x14ac:dyDescent="0.25">
      <c r="A311" s="2" t="s">
        <v>417</v>
      </c>
      <c r="B311" s="3">
        <v>44118</v>
      </c>
      <c r="C311" s="1" t="s">
        <v>418</v>
      </c>
      <c r="D311" s="1" t="s">
        <v>28</v>
      </c>
      <c r="E311" s="7">
        <v>-39099.78</v>
      </c>
    </row>
    <row r="312" spans="1:5" ht="21" x14ac:dyDescent="0.25">
      <c r="A312" s="2" t="s">
        <v>422</v>
      </c>
      <c r="B312" s="3">
        <v>44131</v>
      </c>
      <c r="C312" s="1" t="s">
        <v>423</v>
      </c>
      <c r="D312" s="1"/>
      <c r="E312" s="7">
        <v>531.41999999999996</v>
      </c>
    </row>
    <row r="313" spans="1:5" ht="31.5" x14ac:dyDescent="0.25">
      <c r="A313" s="2" t="s">
        <v>424</v>
      </c>
      <c r="B313" s="3">
        <v>44165</v>
      </c>
      <c r="C313" s="1" t="s">
        <v>425</v>
      </c>
      <c r="D313" s="1" t="s">
        <v>325</v>
      </c>
      <c r="E313" s="7">
        <v>-27750</v>
      </c>
    </row>
    <row r="314" spans="1:5" ht="21" x14ac:dyDescent="0.25">
      <c r="A314" s="2" t="s">
        <v>426</v>
      </c>
      <c r="B314" s="3">
        <v>44179</v>
      </c>
      <c r="C314" s="1" t="s">
        <v>427</v>
      </c>
      <c r="D314" s="1" t="s">
        <v>149</v>
      </c>
      <c r="E314" s="7">
        <v>-30831.78</v>
      </c>
    </row>
    <row r="315" spans="1:5" ht="21" x14ac:dyDescent="0.25">
      <c r="A315" s="2" t="s">
        <v>422</v>
      </c>
      <c r="B315" s="3">
        <v>44179</v>
      </c>
      <c r="C315" s="1" t="s">
        <v>423</v>
      </c>
      <c r="D315" s="1"/>
      <c r="E315" s="7">
        <v>-531.41999999999996</v>
      </c>
    </row>
    <row r="316" spans="1:5" ht="31.5" x14ac:dyDescent="0.25">
      <c r="A316" s="2" t="s">
        <v>428</v>
      </c>
      <c r="B316" s="3">
        <v>44186</v>
      </c>
      <c r="C316" s="1" t="s">
        <v>429</v>
      </c>
      <c r="D316" s="1" t="s">
        <v>430</v>
      </c>
      <c r="E316" s="7">
        <v>-5000</v>
      </c>
    </row>
    <row r="317" spans="1:5" x14ac:dyDescent="0.25">
      <c r="A317" s="2"/>
      <c r="B317" s="3"/>
      <c r="C317" s="1"/>
      <c r="D317" s="9" t="s">
        <v>5</v>
      </c>
      <c r="E317" s="10">
        <f>SUM(E308:E316)</f>
        <v>184318.44</v>
      </c>
    </row>
    <row r="318" spans="1:5" x14ac:dyDescent="0.25">
      <c r="A318" s="2"/>
      <c r="B318" s="3"/>
      <c r="C318" s="1"/>
      <c r="D318" s="9" t="s">
        <v>431</v>
      </c>
      <c r="E318" s="10">
        <f>E301+E306+E317</f>
        <v>184354.57</v>
      </c>
    </row>
    <row r="319" spans="1:5" x14ac:dyDescent="0.25">
      <c r="A319" s="11" t="s">
        <v>432</v>
      </c>
      <c r="B319" s="11"/>
      <c r="C319" s="11"/>
      <c r="D319" s="11"/>
      <c r="E319" s="11"/>
    </row>
    <row r="320" spans="1:5" x14ac:dyDescent="0.25">
      <c r="A320" s="12" t="s">
        <v>34</v>
      </c>
      <c r="B320" s="12"/>
      <c r="C320" s="12"/>
      <c r="D320" s="12"/>
      <c r="E320" s="12"/>
    </row>
    <row r="321" spans="1:5" x14ac:dyDescent="0.25">
      <c r="A321" s="2"/>
      <c r="B321" s="3">
        <v>44013</v>
      </c>
      <c r="C321" s="1" t="s">
        <v>16</v>
      </c>
      <c r="D321" s="1"/>
      <c r="E321" s="7">
        <v>12130.59</v>
      </c>
    </row>
    <row r="322" spans="1:5" ht="21" x14ac:dyDescent="0.25">
      <c r="A322" s="2" t="s">
        <v>433</v>
      </c>
      <c r="B322" s="3">
        <v>44020</v>
      </c>
      <c r="C322" s="1" t="s">
        <v>434</v>
      </c>
      <c r="D322" s="1" t="s">
        <v>435</v>
      </c>
      <c r="E322" s="7">
        <v>-3541.77</v>
      </c>
    </row>
    <row r="323" spans="1:5" ht="31.5" x14ac:dyDescent="0.25">
      <c r="A323" s="2" t="s">
        <v>436</v>
      </c>
      <c r="B323" s="3">
        <v>44034</v>
      </c>
      <c r="C323" s="1" t="s">
        <v>437</v>
      </c>
      <c r="D323" s="1" t="s">
        <v>438</v>
      </c>
      <c r="E323" s="7">
        <v>-262</v>
      </c>
    </row>
    <row r="324" spans="1:5" ht="52.5" x14ac:dyDescent="0.25">
      <c r="A324" s="2" t="s">
        <v>439</v>
      </c>
      <c r="B324" s="3">
        <v>44042</v>
      </c>
      <c r="C324" s="1" t="s">
        <v>440</v>
      </c>
      <c r="D324" s="1" t="s">
        <v>75</v>
      </c>
      <c r="E324" s="7">
        <v>-2275</v>
      </c>
    </row>
    <row r="325" spans="1:5" ht="31.5" x14ac:dyDescent="0.25">
      <c r="A325" s="2" t="s">
        <v>441</v>
      </c>
      <c r="B325" s="3">
        <v>44049</v>
      </c>
      <c r="C325" s="1" t="s">
        <v>442</v>
      </c>
      <c r="D325" s="1" t="s">
        <v>443</v>
      </c>
      <c r="E325" s="7">
        <v>-4400</v>
      </c>
    </row>
    <row r="326" spans="1:5" ht="31.5" x14ac:dyDescent="0.25">
      <c r="A326" s="2" t="s">
        <v>444</v>
      </c>
      <c r="B326" s="3">
        <v>44076</v>
      </c>
      <c r="C326" s="1" t="s">
        <v>445</v>
      </c>
      <c r="D326" s="1" t="s">
        <v>446</v>
      </c>
      <c r="E326" s="7">
        <v>-1651</v>
      </c>
    </row>
    <row r="327" spans="1:5" x14ac:dyDescent="0.25">
      <c r="A327" s="2"/>
      <c r="B327" s="3"/>
      <c r="C327" s="1"/>
      <c r="D327" s="9" t="s">
        <v>5</v>
      </c>
      <c r="E327" s="10">
        <f>SUM(E321:E326)</f>
        <v>0.81999999999970896</v>
      </c>
    </row>
    <row r="328" spans="1:5" x14ac:dyDescent="0.25">
      <c r="A328" s="12" t="s">
        <v>50</v>
      </c>
      <c r="B328" s="12"/>
      <c r="C328" s="12"/>
      <c r="D328" s="12"/>
      <c r="E328" s="12"/>
    </row>
    <row r="329" spans="1:5" x14ac:dyDescent="0.25">
      <c r="A329" s="2"/>
      <c r="B329" s="3">
        <v>44013</v>
      </c>
      <c r="C329" s="1" t="s">
        <v>16</v>
      </c>
      <c r="D329" s="1"/>
      <c r="E329" s="7">
        <v>300000</v>
      </c>
    </row>
    <row r="330" spans="1:5" ht="31.5" x14ac:dyDescent="0.25">
      <c r="A330" s="2" t="s">
        <v>444</v>
      </c>
      <c r="B330" s="3">
        <v>44076</v>
      </c>
      <c r="C330" s="1" t="s">
        <v>445</v>
      </c>
      <c r="D330" s="1" t="s">
        <v>446</v>
      </c>
      <c r="E330" s="7">
        <v>-11099</v>
      </c>
    </row>
    <row r="331" spans="1:5" ht="31.5" x14ac:dyDescent="0.25">
      <c r="A331" s="2" t="s">
        <v>447</v>
      </c>
      <c r="B331" s="3">
        <v>44106</v>
      </c>
      <c r="C331" s="1" t="s">
        <v>448</v>
      </c>
      <c r="D331" s="1" t="s">
        <v>449</v>
      </c>
      <c r="E331" s="7">
        <v>-49776.200000000004</v>
      </c>
    </row>
    <row r="332" spans="1:5" ht="31.5" x14ac:dyDescent="0.25">
      <c r="A332" s="2" t="s">
        <v>450</v>
      </c>
      <c r="B332" s="3">
        <v>44106</v>
      </c>
      <c r="C332" s="1" t="s">
        <v>451</v>
      </c>
      <c r="D332" s="1" t="s">
        <v>452</v>
      </c>
      <c r="E332" s="7">
        <v>-58500</v>
      </c>
    </row>
    <row r="333" spans="1:5" ht="42" x14ac:dyDescent="0.25">
      <c r="A333" s="2" t="s">
        <v>453</v>
      </c>
      <c r="B333" s="3">
        <v>44106</v>
      </c>
      <c r="C333" s="1" t="s">
        <v>454</v>
      </c>
      <c r="D333" s="1" t="s">
        <v>455</v>
      </c>
      <c r="E333" s="7">
        <v>-63000</v>
      </c>
    </row>
    <row r="334" spans="1:5" ht="31.5" x14ac:dyDescent="0.25">
      <c r="A334" s="2" t="s">
        <v>456</v>
      </c>
      <c r="B334" s="3">
        <v>44106</v>
      </c>
      <c r="C334" s="1" t="s">
        <v>457</v>
      </c>
      <c r="D334" s="1" t="s">
        <v>28</v>
      </c>
      <c r="E334" s="7">
        <v>-76732</v>
      </c>
    </row>
    <row r="335" spans="1:5" ht="31.5" x14ac:dyDescent="0.25">
      <c r="A335" s="2" t="s">
        <v>458</v>
      </c>
      <c r="B335" s="3">
        <v>44124</v>
      </c>
      <c r="C335" s="1" t="s">
        <v>459</v>
      </c>
      <c r="D335" s="1" t="s">
        <v>175</v>
      </c>
      <c r="E335" s="7">
        <v>-7100</v>
      </c>
    </row>
    <row r="336" spans="1:5" ht="31.5" x14ac:dyDescent="0.25">
      <c r="A336" s="2" t="s">
        <v>460</v>
      </c>
      <c r="B336" s="3">
        <v>44137</v>
      </c>
      <c r="C336" s="1" t="s">
        <v>461</v>
      </c>
      <c r="D336" s="1" t="s">
        <v>28</v>
      </c>
      <c r="E336" s="7">
        <v>-33790</v>
      </c>
    </row>
    <row r="337" spans="1:5" ht="31.5" x14ac:dyDescent="0.25">
      <c r="A337" s="2" t="s">
        <v>456</v>
      </c>
      <c r="B337" s="3">
        <v>44165</v>
      </c>
      <c r="C337" s="1" t="s">
        <v>457</v>
      </c>
      <c r="D337" s="1" t="s">
        <v>28</v>
      </c>
      <c r="E337" s="7">
        <v>5000</v>
      </c>
    </row>
    <row r="338" spans="1:5" ht="31.5" x14ac:dyDescent="0.25">
      <c r="A338" s="2" t="s">
        <v>460</v>
      </c>
      <c r="B338" s="3">
        <v>44165</v>
      </c>
      <c r="C338" s="1" t="s">
        <v>461</v>
      </c>
      <c r="D338" s="1" t="s">
        <v>28</v>
      </c>
      <c r="E338" s="7">
        <v>5000</v>
      </c>
    </row>
    <row r="339" spans="1:5" x14ac:dyDescent="0.25">
      <c r="A339" s="2"/>
      <c r="B339" s="3"/>
      <c r="C339" s="1"/>
      <c r="D339" s="9" t="s">
        <v>5</v>
      </c>
      <c r="E339" s="10">
        <f>SUM(E329:E338)</f>
        <v>10002.799999999988</v>
      </c>
    </row>
    <row r="340" spans="1:5" x14ac:dyDescent="0.25">
      <c r="A340" s="2"/>
      <c r="B340" s="3"/>
      <c r="C340" s="1"/>
      <c r="D340" s="9" t="s">
        <v>462</v>
      </c>
      <c r="E340" s="10">
        <f>E327+E339</f>
        <v>10003.619999999988</v>
      </c>
    </row>
    <row r="341" spans="1:5" x14ac:dyDescent="0.25">
      <c r="A341" s="11" t="s">
        <v>463</v>
      </c>
      <c r="B341" s="11"/>
      <c r="C341" s="11"/>
      <c r="D341" s="11"/>
      <c r="E341" s="11"/>
    </row>
    <row r="342" spans="1:5" x14ac:dyDescent="0.25">
      <c r="A342" s="12" t="s">
        <v>34</v>
      </c>
      <c r="B342" s="12"/>
      <c r="C342" s="12"/>
      <c r="D342" s="12"/>
      <c r="E342" s="12"/>
    </row>
    <row r="343" spans="1:5" x14ac:dyDescent="0.25">
      <c r="A343" s="2"/>
      <c r="B343" s="3">
        <v>44013</v>
      </c>
      <c r="C343" s="1" t="s">
        <v>16</v>
      </c>
      <c r="D343" s="1"/>
      <c r="E343" s="7">
        <v>134264</v>
      </c>
    </row>
    <row r="344" spans="1:5" ht="31.5" x14ac:dyDescent="0.25">
      <c r="A344" s="2" t="s">
        <v>464</v>
      </c>
      <c r="B344" s="3">
        <v>44032</v>
      </c>
      <c r="C344" s="1" t="s">
        <v>465</v>
      </c>
      <c r="D344" s="1" t="s">
        <v>149</v>
      </c>
      <c r="E344" s="7">
        <v>-46769.48</v>
      </c>
    </row>
    <row r="345" spans="1:5" ht="31.5" x14ac:dyDescent="0.25">
      <c r="A345" s="2" t="s">
        <v>466</v>
      </c>
      <c r="B345" s="3">
        <v>44042</v>
      </c>
      <c r="C345" s="1" t="s">
        <v>467</v>
      </c>
      <c r="D345" s="1" t="s">
        <v>468</v>
      </c>
      <c r="E345" s="7">
        <v>-31750</v>
      </c>
    </row>
    <row r="346" spans="1:5" ht="42" x14ac:dyDescent="0.25">
      <c r="A346" s="2" t="s">
        <v>469</v>
      </c>
      <c r="B346" s="3">
        <v>44049</v>
      </c>
      <c r="C346" s="1" t="s">
        <v>470</v>
      </c>
      <c r="D346" s="1" t="s">
        <v>471</v>
      </c>
      <c r="E346" s="7">
        <v>-10000</v>
      </c>
    </row>
    <row r="347" spans="1:5" ht="31.5" x14ac:dyDescent="0.25">
      <c r="A347" s="2" t="s">
        <v>472</v>
      </c>
      <c r="B347" s="3">
        <v>44060</v>
      </c>
      <c r="C347" s="1" t="s">
        <v>473</v>
      </c>
      <c r="D347" s="1" t="s">
        <v>474</v>
      </c>
      <c r="E347" s="7">
        <v>-12500</v>
      </c>
    </row>
    <row r="348" spans="1:5" ht="52.5" x14ac:dyDescent="0.25">
      <c r="A348" s="2" t="s">
        <v>475</v>
      </c>
      <c r="B348" s="3">
        <v>44062</v>
      </c>
      <c r="C348" s="1" t="s">
        <v>476</v>
      </c>
      <c r="D348" s="1" t="s">
        <v>477</v>
      </c>
      <c r="E348" s="7">
        <v>-6380.25</v>
      </c>
    </row>
    <row r="349" spans="1:5" ht="52.5" x14ac:dyDescent="0.25">
      <c r="A349" s="2" t="s">
        <v>478</v>
      </c>
      <c r="B349" s="3">
        <v>44062</v>
      </c>
      <c r="C349" s="1" t="s">
        <v>479</v>
      </c>
      <c r="D349" s="1" t="s">
        <v>480</v>
      </c>
      <c r="E349" s="7">
        <v>-6500</v>
      </c>
    </row>
    <row r="350" spans="1:5" ht="63" x14ac:dyDescent="0.25">
      <c r="A350" s="2" t="s">
        <v>481</v>
      </c>
      <c r="B350" s="3">
        <v>44069</v>
      </c>
      <c r="C350" s="1" t="s">
        <v>482</v>
      </c>
      <c r="D350" s="1" t="s">
        <v>483</v>
      </c>
      <c r="E350" s="7">
        <v>-1000</v>
      </c>
    </row>
    <row r="351" spans="1:5" ht="31.5" x14ac:dyDescent="0.25">
      <c r="A351" s="2" t="s">
        <v>484</v>
      </c>
      <c r="B351" s="3">
        <v>44070</v>
      </c>
      <c r="C351" s="1" t="s">
        <v>485</v>
      </c>
      <c r="D351" s="1" t="s">
        <v>486</v>
      </c>
      <c r="E351" s="7">
        <v>-4293</v>
      </c>
    </row>
    <row r="352" spans="1:5" ht="42" x14ac:dyDescent="0.25">
      <c r="A352" s="2" t="s">
        <v>414</v>
      </c>
      <c r="B352" s="3">
        <v>44074</v>
      </c>
      <c r="C352" s="1" t="s">
        <v>415</v>
      </c>
      <c r="D352" s="1" t="s">
        <v>416</v>
      </c>
      <c r="E352" s="7">
        <v>-15071</v>
      </c>
    </row>
    <row r="353" spans="1:5" x14ac:dyDescent="0.25">
      <c r="A353" s="2"/>
      <c r="B353" s="3"/>
      <c r="C353" s="1"/>
      <c r="D353" s="9" t="s">
        <v>5</v>
      </c>
      <c r="E353" s="10">
        <f>SUM(E343:E352)</f>
        <v>0.26999999998952262</v>
      </c>
    </row>
    <row r="354" spans="1:5" x14ac:dyDescent="0.25">
      <c r="A354" s="12" t="s">
        <v>50</v>
      </c>
      <c r="B354" s="12"/>
      <c r="C354" s="12"/>
      <c r="D354" s="12"/>
      <c r="E354" s="12"/>
    </row>
    <row r="355" spans="1:5" x14ac:dyDescent="0.25">
      <c r="A355" s="2"/>
      <c r="B355" s="3">
        <v>44013</v>
      </c>
      <c r="C355" s="1" t="s">
        <v>16</v>
      </c>
      <c r="D355" s="1"/>
      <c r="E355" s="7">
        <v>300000</v>
      </c>
    </row>
    <row r="356" spans="1:5" ht="42" x14ac:dyDescent="0.25">
      <c r="A356" s="2" t="s">
        <v>414</v>
      </c>
      <c r="B356" s="3">
        <v>44074</v>
      </c>
      <c r="C356" s="1" t="s">
        <v>415</v>
      </c>
      <c r="D356" s="1" t="s">
        <v>416</v>
      </c>
      <c r="E356" s="7">
        <v>-10626</v>
      </c>
    </row>
    <row r="357" spans="1:5" ht="31.5" x14ac:dyDescent="0.25">
      <c r="A357" s="2" t="s">
        <v>484</v>
      </c>
      <c r="B357" s="3">
        <v>44075</v>
      </c>
      <c r="C357" s="1" t="s">
        <v>485</v>
      </c>
      <c r="D357" s="1" t="s">
        <v>486</v>
      </c>
      <c r="E357" s="7">
        <v>-2564</v>
      </c>
    </row>
    <row r="358" spans="1:5" ht="31.5" x14ac:dyDescent="0.25">
      <c r="A358" s="2" t="s">
        <v>487</v>
      </c>
      <c r="B358" s="3">
        <v>44083</v>
      </c>
      <c r="C358" s="1" t="s">
        <v>488</v>
      </c>
      <c r="D358" s="1" t="s">
        <v>137</v>
      </c>
      <c r="E358" s="7">
        <v>-3550</v>
      </c>
    </row>
    <row r="359" spans="1:5" ht="52.5" x14ac:dyDescent="0.25">
      <c r="A359" s="2" t="s">
        <v>489</v>
      </c>
      <c r="B359" s="3">
        <v>44095</v>
      </c>
      <c r="C359" s="1" t="s">
        <v>490</v>
      </c>
      <c r="D359" s="1" t="s">
        <v>491</v>
      </c>
      <c r="E359" s="7">
        <v>-8000</v>
      </c>
    </row>
    <row r="360" spans="1:5" ht="52.5" x14ac:dyDescent="0.25">
      <c r="A360" s="2" t="s">
        <v>492</v>
      </c>
      <c r="B360" s="3">
        <v>44096</v>
      </c>
      <c r="C360" s="1" t="s">
        <v>493</v>
      </c>
      <c r="D360" s="1" t="s">
        <v>494</v>
      </c>
      <c r="E360" s="7">
        <v>-10000</v>
      </c>
    </row>
    <row r="361" spans="1:5" ht="42" x14ac:dyDescent="0.25">
      <c r="A361" s="2" t="s">
        <v>495</v>
      </c>
      <c r="B361" s="3">
        <v>44096</v>
      </c>
      <c r="C361" s="1" t="s">
        <v>496</v>
      </c>
      <c r="D361" s="1" t="s">
        <v>497</v>
      </c>
      <c r="E361" s="7">
        <v>-4450</v>
      </c>
    </row>
    <row r="362" spans="1:5" ht="63" x14ac:dyDescent="0.25">
      <c r="A362" s="2" t="s">
        <v>498</v>
      </c>
      <c r="B362" s="3">
        <v>44096</v>
      </c>
      <c r="C362" s="1" t="s">
        <v>499</v>
      </c>
      <c r="D362" s="1" t="s">
        <v>500</v>
      </c>
      <c r="E362" s="7">
        <v>-8000</v>
      </c>
    </row>
    <row r="363" spans="1:5" ht="52.5" x14ac:dyDescent="0.25">
      <c r="A363" s="2" t="s">
        <v>501</v>
      </c>
      <c r="B363" s="3">
        <v>44116</v>
      </c>
      <c r="C363" s="1" t="s">
        <v>502</v>
      </c>
      <c r="D363" s="1" t="s">
        <v>503</v>
      </c>
      <c r="E363" s="7">
        <v>-2100</v>
      </c>
    </row>
    <row r="364" spans="1:5" ht="31.5" x14ac:dyDescent="0.25">
      <c r="A364" s="2" t="s">
        <v>504</v>
      </c>
      <c r="B364" s="3">
        <v>44117</v>
      </c>
      <c r="C364" s="1" t="s">
        <v>505</v>
      </c>
      <c r="D364" s="1" t="s">
        <v>506</v>
      </c>
      <c r="E364" s="7">
        <v>-145</v>
      </c>
    </row>
    <row r="365" spans="1:5" ht="21" x14ac:dyDescent="0.25">
      <c r="A365" s="2" t="s">
        <v>507</v>
      </c>
      <c r="B365" s="3">
        <v>44119</v>
      </c>
      <c r="C365" s="1" t="s">
        <v>508</v>
      </c>
      <c r="D365" s="1"/>
      <c r="E365" s="7">
        <v>-240000</v>
      </c>
    </row>
    <row r="366" spans="1:5" ht="52.5" x14ac:dyDescent="0.25">
      <c r="A366" s="2" t="s">
        <v>509</v>
      </c>
      <c r="B366" s="3">
        <v>44123</v>
      </c>
      <c r="C366" s="1" t="s">
        <v>510</v>
      </c>
      <c r="D366" s="1" t="s">
        <v>75</v>
      </c>
      <c r="E366" s="7">
        <v>-1138</v>
      </c>
    </row>
    <row r="367" spans="1:5" ht="21" x14ac:dyDescent="0.25">
      <c r="A367" s="2" t="s">
        <v>507</v>
      </c>
      <c r="B367" s="3">
        <v>44147</v>
      </c>
      <c r="C367" s="1" t="s">
        <v>508</v>
      </c>
      <c r="D367" s="1"/>
      <c r="E367" s="7">
        <v>240000</v>
      </c>
    </row>
    <row r="368" spans="1:5" x14ac:dyDescent="0.25">
      <c r="A368" s="2"/>
      <c r="B368" s="3"/>
      <c r="C368" s="1"/>
      <c r="D368" s="9" t="s">
        <v>5</v>
      </c>
      <c r="E368" s="10">
        <f>SUM(E355:E367)</f>
        <v>249427</v>
      </c>
    </row>
    <row r="369" spans="1:5" x14ac:dyDescent="0.25">
      <c r="A369" s="2"/>
      <c r="B369" s="3"/>
      <c r="C369" s="1"/>
      <c r="D369" s="9" t="s">
        <v>511</v>
      </c>
      <c r="E369" s="10">
        <f>E353+E368</f>
        <v>249427.27</v>
      </c>
    </row>
    <row r="370" spans="1:5" x14ac:dyDescent="0.25">
      <c r="A370" s="11" t="s">
        <v>512</v>
      </c>
      <c r="B370" s="11"/>
      <c r="C370" s="11"/>
      <c r="D370" s="11"/>
      <c r="E370" s="11"/>
    </row>
    <row r="371" spans="1:5" x14ac:dyDescent="0.25">
      <c r="A371" s="12" t="s">
        <v>15</v>
      </c>
      <c r="B371" s="12"/>
      <c r="C371" s="12"/>
      <c r="D371" s="12"/>
      <c r="E371" s="12"/>
    </row>
    <row r="372" spans="1:5" x14ac:dyDescent="0.25">
      <c r="A372" s="2"/>
      <c r="B372" s="3">
        <v>44013</v>
      </c>
      <c r="C372" s="1" t="s">
        <v>16</v>
      </c>
      <c r="D372" s="1"/>
      <c r="E372" s="7">
        <v>80148.97</v>
      </c>
    </row>
    <row r="373" spans="1:5" ht="63" x14ac:dyDescent="0.25">
      <c r="A373" s="2" t="s">
        <v>481</v>
      </c>
      <c r="B373" s="3">
        <v>44063</v>
      </c>
      <c r="C373" s="1" t="s">
        <v>482</v>
      </c>
      <c r="D373" s="1" t="s">
        <v>483</v>
      </c>
      <c r="E373" s="7">
        <v>-2000</v>
      </c>
    </row>
    <row r="374" spans="1:5" ht="52.5" x14ac:dyDescent="0.25">
      <c r="A374" s="2" t="s">
        <v>475</v>
      </c>
      <c r="B374" s="3">
        <v>44063</v>
      </c>
      <c r="C374" s="1" t="s">
        <v>476</v>
      </c>
      <c r="D374" s="1" t="s">
        <v>477</v>
      </c>
      <c r="E374" s="7">
        <v>-6380</v>
      </c>
    </row>
    <row r="375" spans="1:5" ht="63" x14ac:dyDescent="0.25">
      <c r="A375" s="2" t="s">
        <v>498</v>
      </c>
      <c r="B375" s="3">
        <v>44063</v>
      </c>
      <c r="C375" s="1" t="s">
        <v>499</v>
      </c>
      <c r="D375" s="1" t="s">
        <v>500</v>
      </c>
      <c r="E375" s="7">
        <v>-8000</v>
      </c>
    </row>
    <row r="376" spans="1:5" ht="31.5" x14ac:dyDescent="0.25">
      <c r="A376" s="2" t="s">
        <v>484</v>
      </c>
      <c r="B376" s="3">
        <v>44070</v>
      </c>
      <c r="C376" s="1" t="s">
        <v>485</v>
      </c>
      <c r="D376" s="1" t="s">
        <v>486</v>
      </c>
      <c r="E376" s="7">
        <v>-6868</v>
      </c>
    </row>
    <row r="377" spans="1:5" ht="52.5" x14ac:dyDescent="0.25">
      <c r="A377" s="2" t="s">
        <v>489</v>
      </c>
      <c r="B377" s="3">
        <v>44076</v>
      </c>
      <c r="C377" s="1" t="s">
        <v>490</v>
      </c>
      <c r="D377" s="1" t="s">
        <v>491</v>
      </c>
      <c r="E377" s="7">
        <v>-8000</v>
      </c>
    </row>
    <row r="378" spans="1:5" ht="31.5" x14ac:dyDescent="0.25">
      <c r="A378" s="2" t="s">
        <v>513</v>
      </c>
      <c r="B378" s="3">
        <v>44076</v>
      </c>
      <c r="C378" s="1" t="s">
        <v>514</v>
      </c>
      <c r="D378" s="1" t="s">
        <v>515</v>
      </c>
      <c r="E378" s="7">
        <v>-13087</v>
      </c>
    </row>
    <row r="379" spans="1:5" ht="31.5" x14ac:dyDescent="0.25">
      <c r="A379" s="2" t="s">
        <v>516</v>
      </c>
      <c r="B379" s="3">
        <v>44083</v>
      </c>
      <c r="C379" s="1" t="s">
        <v>517</v>
      </c>
      <c r="D379" s="1" t="s">
        <v>518</v>
      </c>
      <c r="E379" s="7">
        <v>-22067.38</v>
      </c>
    </row>
    <row r="380" spans="1:5" ht="21" x14ac:dyDescent="0.25">
      <c r="A380" s="2" t="s">
        <v>519</v>
      </c>
      <c r="B380" s="3">
        <v>44112</v>
      </c>
      <c r="C380" s="1" t="s">
        <v>520</v>
      </c>
      <c r="D380" s="1" t="s">
        <v>137</v>
      </c>
      <c r="E380" s="7">
        <v>-1775</v>
      </c>
    </row>
    <row r="381" spans="1:5" ht="42" x14ac:dyDescent="0.25">
      <c r="A381" s="2" t="s">
        <v>521</v>
      </c>
      <c r="B381" s="3">
        <v>44133</v>
      </c>
      <c r="C381" s="1" t="s">
        <v>522</v>
      </c>
      <c r="D381" s="1" t="s">
        <v>28</v>
      </c>
      <c r="E381" s="7">
        <v>-11971.22</v>
      </c>
    </row>
    <row r="382" spans="1:5" x14ac:dyDescent="0.25">
      <c r="A382" s="2"/>
      <c r="B382" s="3"/>
      <c r="C382" s="1"/>
      <c r="D382" s="9" t="s">
        <v>5</v>
      </c>
      <c r="E382" s="10">
        <f>SUM(E372:E381)</f>
        <v>0.37000000000080036</v>
      </c>
    </row>
    <row r="383" spans="1:5" x14ac:dyDescent="0.25">
      <c r="A383" s="12" t="s">
        <v>34</v>
      </c>
      <c r="B383" s="12"/>
      <c r="C383" s="12"/>
      <c r="D383" s="12"/>
      <c r="E383" s="12"/>
    </row>
    <row r="384" spans="1:5" x14ac:dyDescent="0.25">
      <c r="A384" s="2"/>
      <c r="B384" s="3">
        <v>44013</v>
      </c>
      <c r="C384" s="1" t="s">
        <v>16</v>
      </c>
      <c r="D384" s="1"/>
      <c r="E384" s="7">
        <v>344834</v>
      </c>
    </row>
    <row r="385" spans="1:5" ht="21" x14ac:dyDescent="0.25">
      <c r="A385" s="2" t="s">
        <v>523</v>
      </c>
      <c r="B385" s="3">
        <v>44133</v>
      </c>
      <c r="C385" s="1" t="s">
        <v>524</v>
      </c>
      <c r="D385" s="1"/>
      <c r="E385" s="7">
        <v>-318416</v>
      </c>
    </row>
    <row r="386" spans="1:5" ht="42" x14ac:dyDescent="0.25">
      <c r="A386" s="2" t="s">
        <v>521</v>
      </c>
      <c r="B386" s="3">
        <v>44133</v>
      </c>
      <c r="C386" s="1" t="s">
        <v>522</v>
      </c>
      <c r="D386" s="1" t="s">
        <v>28</v>
      </c>
      <c r="E386" s="7">
        <v>-26418</v>
      </c>
    </row>
    <row r="387" spans="1:5" ht="21" x14ac:dyDescent="0.25">
      <c r="A387" s="2" t="s">
        <v>523</v>
      </c>
      <c r="B387" s="3">
        <v>44144</v>
      </c>
      <c r="C387" s="1" t="s">
        <v>524</v>
      </c>
      <c r="D387" s="1"/>
      <c r="E387" s="7">
        <v>318416</v>
      </c>
    </row>
    <row r="388" spans="1:5" ht="31.5" x14ac:dyDescent="0.25">
      <c r="A388" s="2" t="s">
        <v>525</v>
      </c>
      <c r="B388" s="3">
        <v>44147</v>
      </c>
      <c r="C388" s="1" t="s">
        <v>526</v>
      </c>
      <c r="D388" s="1" t="s">
        <v>527</v>
      </c>
      <c r="E388" s="7">
        <v>-1410</v>
      </c>
    </row>
    <row r="389" spans="1:5" x14ac:dyDescent="0.25">
      <c r="A389" s="2"/>
      <c r="B389" s="3"/>
      <c r="C389" s="1"/>
      <c r="D389" s="9" t="s">
        <v>5</v>
      </c>
      <c r="E389" s="10">
        <f>SUM(E384:E388)</f>
        <v>317006</v>
      </c>
    </row>
    <row r="390" spans="1:5" x14ac:dyDescent="0.25">
      <c r="A390" s="12" t="s">
        <v>50</v>
      </c>
      <c r="B390" s="12"/>
      <c r="C390" s="12"/>
      <c r="D390" s="12"/>
      <c r="E390" s="12"/>
    </row>
    <row r="391" spans="1:5" x14ac:dyDescent="0.25">
      <c r="A391" s="2"/>
      <c r="B391" s="3">
        <v>44013</v>
      </c>
      <c r="C391" s="1" t="s">
        <v>16</v>
      </c>
      <c r="D391" s="1"/>
      <c r="E391" s="7">
        <v>300000</v>
      </c>
    </row>
    <row r="392" spans="1:5" ht="21" x14ac:dyDescent="0.25">
      <c r="A392" s="2" t="s">
        <v>528</v>
      </c>
      <c r="B392" s="3">
        <v>44133</v>
      </c>
      <c r="C392" s="1" t="s">
        <v>529</v>
      </c>
      <c r="D392" s="1"/>
      <c r="E392" s="7">
        <v>-300000</v>
      </c>
    </row>
    <row r="393" spans="1:5" ht="21" x14ac:dyDescent="0.25">
      <c r="A393" s="2" t="s">
        <v>528</v>
      </c>
      <c r="B393" s="3">
        <v>44144</v>
      </c>
      <c r="C393" s="1" t="s">
        <v>529</v>
      </c>
      <c r="D393" s="1"/>
      <c r="E393" s="7">
        <v>300000</v>
      </c>
    </row>
    <row r="394" spans="1:5" x14ac:dyDescent="0.25">
      <c r="A394" s="2"/>
      <c r="B394" s="3"/>
      <c r="C394" s="1"/>
      <c r="D394" s="9" t="s">
        <v>5</v>
      </c>
      <c r="E394" s="10">
        <f>SUM(E391:E393)</f>
        <v>300000</v>
      </c>
    </row>
    <row r="395" spans="1:5" x14ac:dyDescent="0.25">
      <c r="A395" s="2"/>
      <c r="B395" s="3"/>
      <c r="C395" s="1"/>
      <c r="D395" s="9" t="s">
        <v>530</v>
      </c>
      <c r="E395" s="10">
        <f>E382+E389+E394</f>
        <v>617006.37</v>
      </c>
    </row>
    <row r="396" spans="1:5" x14ac:dyDescent="0.25">
      <c r="A396" s="11" t="s">
        <v>531</v>
      </c>
      <c r="B396" s="11"/>
      <c r="C396" s="11"/>
      <c r="D396" s="11"/>
      <c r="E396" s="11"/>
    </row>
    <row r="397" spans="1:5" x14ac:dyDescent="0.25">
      <c r="A397" s="12" t="s">
        <v>34</v>
      </c>
      <c r="B397" s="12"/>
      <c r="C397" s="12"/>
      <c r="D397" s="12"/>
      <c r="E397" s="12"/>
    </row>
    <row r="398" spans="1:5" x14ac:dyDescent="0.25">
      <c r="A398" s="2"/>
      <c r="B398" s="3">
        <v>44013</v>
      </c>
      <c r="C398" s="1" t="s">
        <v>16</v>
      </c>
      <c r="D398" s="1"/>
      <c r="E398" s="7">
        <v>69893</v>
      </c>
    </row>
    <row r="399" spans="1:5" ht="52.5" x14ac:dyDescent="0.25">
      <c r="A399" s="2" t="s">
        <v>475</v>
      </c>
      <c r="B399" s="3">
        <v>44078</v>
      </c>
      <c r="C399" s="1" t="s">
        <v>476</v>
      </c>
      <c r="D399" s="1" t="s">
        <v>477</v>
      </c>
      <c r="E399" s="7">
        <v>-6380</v>
      </c>
    </row>
    <row r="400" spans="1:5" ht="42" x14ac:dyDescent="0.25">
      <c r="A400" s="2" t="s">
        <v>532</v>
      </c>
      <c r="B400" s="3">
        <v>44120</v>
      </c>
      <c r="C400" s="1" t="s">
        <v>533</v>
      </c>
      <c r="D400" s="1" t="s">
        <v>33</v>
      </c>
      <c r="E400" s="7">
        <v>-63513</v>
      </c>
    </row>
    <row r="401" spans="1:5" x14ac:dyDescent="0.25">
      <c r="A401" s="2"/>
      <c r="B401" s="3"/>
      <c r="C401" s="1"/>
      <c r="D401" s="9" t="s">
        <v>5</v>
      </c>
      <c r="E401" s="10">
        <f>SUM(E398:E400)</f>
        <v>0</v>
      </c>
    </row>
    <row r="402" spans="1:5" x14ac:dyDescent="0.25">
      <c r="A402" s="12" t="s">
        <v>50</v>
      </c>
      <c r="B402" s="12"/>
      <c r="C402" s="12"/>
      <c r="D402" s="12"/>
      <c r="E402" s="12"/>
    </row>
    <row r="403" spans="1:5" x14ac:dyDescent="0.25">
      <c r="A403" s="2"/>
      <c r="B403" s="3">
        <v>44013</v>
      </c>
      <c r="C403" s="1" t="s">
        <v>16</v>
      </c>
      <c r="D403" s="1"/>
      <c r="E403" s="7">
        <v>300000</v>
      </c>
    </row>
    <row r="404" spans="1:5" ht="42" x14ac:dyDescent="0.25">
      <c r="A404" s="2" t="s">
        <v>532</v>
      </c>
      <c r="B404" s="3">
        <v>44120</v>
      </c>
      <c r="C404" s="1" t="s">
        <v>533</v>
      </c>
      <c r="D404" s="1" t="s">
        <v>33</v>
      </c>
      <c r="E404" s="7">
        <v>-36487</v>
      </c>
    </row>
    <row r="405" spans="1:5" ht="31.5" x14ac:dyDescent="0.25">
      <c r="A405" s="2" t="s">
        <v>534</v>
      </c>
      <c r="B405" s="3">
        <v>44130</v>
      </c>
      <c r="C405" s="1" t="s">
        <v>535</v>
      </c>
      <c r="D405" s="1" t="s">
        <v>28</v>
      </c>
      <c r="E405" s="7">
        <v>-30000</v>
      </c>
    </row>
    <row r="406" spans="1:5" ht="42" x14ac:dyDescent="0.25">
      <c r="A406" s="2" t="s">
        <v>536</v>
      </c>
      <c r="B406" s="3">
        <v>44168</v>
      </c>
      <c r="C406" s="1" t="s">
        <v>537</v>
      </c>
      <c r="D406" s="1" t="s">
        <v>28</v>
      </c>
      <c r="E406" s="7">
        <v>-35000</v>
      </c>
    </row>
    <row r="407" spans="1:5" x14ac:dyDescent="0.25">
      <c r="A407" s="2"/>
      <c r="B407" s="3"/>
      <c r="C407" s="1"/>
      <c r="D407" s="9" t="s">
        <v>5</v>
      </c>
      <c r="E407" s="10">
        <f>SUM(E403:E406)</f>
        <v>198513</v>
      </c>
    </row>
    <row r="408" spans="1:5" x14ac:dyDescent="0.25">
      <c r="A408" s="2"/>
      <c r="B408" s="3"/>
      <c r="C408" s="1"/>
      <c r="D408" s="9" t="s">
        <v>538</v>
      </c>
      <c r="E408" s="10">
        <f>E401+E407</f>
        <v>198513</v>
      </c>
    </row>
    <row r="409" spans="1:5" x14ac:dyDescent="0.25">
      <c r="A409" s="11" t="s">
        <v>539</v>
      </c>
      <c r="B409" s="11"/>
      <c r="C409" s="11"/>
      <c r="D409" s="11"/>
      <c r="E409" s="11"/>
    </row>
    <row r="410" spans="1:5" x14ac:dyDescent="0.25">
      <c r="A410" s="12" t="s">
        <v>205</v>
      </c>
      <c r="B410" s="12"/>
      <c r="C410" s="12"/>
      <c r="D410" s="12"/>
      <c r="E410" s="12"/>
    </row>
    <row r="411" spans="1:5" x14ac:dyDescent="0.25">
      <c r="A411" s="2"/>
      <c r="B411" s="3">
        <v>44013</v>
      </c>
      <c r="C411" s="1" t="s">
        <v>16</v>
      </c>
      <c r="D411" s="1"/>
      <c r="E411" s="7">
        <v>26673</v>
      </c>
    </row>
    <row r="412" spans="1:5" x14ac:dyDescent="0.25">
      <c r="A412" s="2"/>
      <c r="B412" s="3"/>
      <c r="C412" s="1"/>
      <c r="D412" s="9" t="s">
        <v>5</v>
      </c>
      <c r="E412" s="10">
        <f>SUM(E411:E411)</f>
        <v>26673</v>
      </c>
    </row>
    <row r="413" spans="1:5" x14ac:dyDescent="0.25">
      <c r="A413" s="12" t="s">
        <v>34</v>
      </c>
      <c r="B413" s="12"/>
      <c r="C413" s="12"/>
      <c r="D413" s="12"/>
      <c r="E413" s="12"/>
    </row>
    <row r="414" spans="1:5" x14ac:dyDescent="0.25">
      <c r="A414" s="2"/>
      <c r="B414" s="3">
        <v>44013</v>
      </c>
      <c r="C414" s="1" t="s">
        <v>16</v>
      </c>
      <c r="D414" s="1"/>
      <c r="E414" s="7">
        <v>228157</v>
      </c>
    </row>
    <row r="415" spans="1:5" ht="52.5" x14ac:dyDescent="0.25">
      <c r="A415" s="2" t="s">
        <v>475</v>
      </c>
      <c r="B415" s="3">
        <v>44078</v>
      </c>
      <c r="C415" s="1" t="s">
        <v>476</v>
      </c>
      <c r="D415" s="1" t="s">
        <v>477</v>
      </c>
      <c r="E415" s="7">
        <v>-6382</v>
      </c>
    </row>
    <row r="416" spans="1:5" ht="42" x14ac:dyDescent="0.25">
      <c r="A416" s="2" t="s">
        <v>540</v>
      </c>
      <c r="B416" s="3">
        <v>44165</v>
      </c>
      <c r="C416" s="1" t="s">
        <v>541</v>
      </c>
      <c r="D416" s="1" t="s">
        <v>75</v>
      </c>
      <c r="E416" s="7">
        <v>-1138</v>
      </c>
    </row>
    <row r="417" spans="1:5" x14ac:dyDescent="0.25">
      <c r="A417" s="2"/>
      <c r="B417" s="3"/>
      <c r="C417" s="1"/>
      <c r="D417" s="9" t="s">
        <v>5</v>
      </c>
      <c r="E417" s="10">
        <f>SUM(E414:E416)</f>
        <v>220637</v>
      </c>
    </row>
    <row r="418" spans="1:5" x14ac:dyDescent="0.25">
      <c r="A418" s="12" t="s">
        <v>50</v>
      </c>
      <c r="B418" s="12"/>
      <c r="C418" s="12"/>
      <c r="D418" s="12"/>
      <c r="E418" s="12"/>
    </row>
    <row r="419" spans="1:5" x14ac:dyDescent="0.25">
      <c r="A419" s="2"/>
      <c r="B419" s="3">
        <v>44013</v>
      </c>
      <c r="C419" s="1" t="s">
        <v>16</v>
      </c>
      <c r="D419" s="1"/>
      <c r="E419" s="7">
        <v>300000</v>
      </c>
    </row>
    <row r="420" spans="1:5" ht="21" x14ac:dyDescent="0.25">
      <c r="A420" s="2" t="s">
        <v>542</v>
      </c>
      <c r="B420" s="3">
        <v>44119</v>
      </c>
      <c r="C420" s="1" t="s">
        <v>543</v>
      </c>
      <c r="D420" s="1"/>
      <c r="E420" s="7">
        <v>240000</v>
      </c>
    </row>
    <row r="421" spans="1:5" ht="21" x14ac:dyDescent="0.25">
      <c r="A421" s="2" t="s">
        <v>542</v>
      </c>
      <c r="B421" s="3">
        <v>44147</v>
      </c>
      <c r="C421" s="1" t="s">
        <v>543</v>
      </c>
      <c r="D421" s="1"/>
      <c r="E421" s="7">
        <v>-240000</v>
      </c>
    </row>
    <row r="422" spans="1:5" x14ac:dyDescent="0.25">
      <c r="A422" s="2"/>
      <c r="B422" s="3"/>
      <c r="C422" s="1"/>
      <c r="D422" s="9" t="s">
        <v>5</v>
      </c>
      <c r="E422" s="10">
        <f>SUM(E419:E421)</f>
        <v>300000</v>
      </c>
    </row>
    <row r="423" spans="1:5" x14ac:dyDescent="0.25">
      <c r="A423" s="2"/>
      <c r="B423" s="3"/>
      <c r="C423" s="1"/>
      <c r="D423" s="9" t="s">
        <v>544</v>
      </c>
      <c r="E423" s="10">
        <f>E412+E417+E422</f>
        <v>547310</v>
      </c>
    </row>
    <row r="424" spans="1:5" x14ac:dyDescent="0.25">
      <c r="A424" s="11" t="s">
        <v>545</v>
      </c>
      <c r="B424" s="11"/>
      <c r="C424" s="11"/>
      <c r="D424" s="11"/>
      <c r="E424" s="11"/>
    </row>
    <row r="425" spans="1:5" x14ac:dyDescent="0.25">
      <c r="A425" s="12" t="s">
        <v>8</v>
      </c>
      <c r="B425" s="12"/>
      <c r="C425" s="12"/>
      <c r="D425" s="12"/>
      <c r="E425" s="12"/>
    </row>
    <row r="426" spans="1:5" ht="52.5" x14ac:dyDescent="0.25">
      <c r="A426" s="2" t="s">
        <v>546</v>
      </c>
      <c r="B426" s="3">
        <v>44078</v>
      </c>
      <c r="C426" s="1" t="s">
        <v>547</v>
      </c>
      <c r="D426" s="1" t="s">
        <v>28</v>
      </c>
      <c r="E426" s="7">
        <v>-4075.63</v>
      </c>
    </row>
    <row r="427" spans="1:5" ht="31.5" x14ac:dyDescent="0.25">
      <c r="A427" s="2" t="s">
        <v>548</v>
      </c>
      <c r="B427" s="3">
        <v>44078</v>
      </c>
      <c r="C427" s="1" t="s">
        <v>549</v>
      </c>
      <c r="D427" s="1" t="s">
        <v>550</v>
      </c>
      <c r="E427" s="7">
        <v>4075.63</v>
      </c>
    </row>
    <row r="428" spans="1:5" x14ac:dyDescent="0.25">
      <c r="A428" s="2"/>
      <c r="B428" s="3"/>
      <c r="C428" s="1"/>
      <c r="D428" s="9" t="s">
        <v>5</v>
      </c>
      <c r="E428" s="10">
        <f>SUM(E426:E427)</f>
        <v>0</v>
      </c>
    </row>
    <row r="429" spans="1:5" x14ac:dyDescent="0.25">
      <c r="A429" s="12" t="s">
        <v>34</v>
      </c>
      <c r="B429" s="12"/>
      <c r="C429" s="12"/>
      <c r="D429" s="12"/>
      <c r="E429" s="12"/>
    </row>
    <row r="430" spans="1:5" x14ac:dyDescent="0.25">
      <c r="A430" s="2"/>
      <c r="B430" s="3">
        <v>44013</v>
      </c>
      <c r="C430" s="1" t="s">
        <v>16</v>
      </c>
      <c r="D430" s="1"/>
      <c r="E430" s="7">
        <v>292832</v>
      </c>
    </row>
    <row r="431" spans="1:5" ht="31.5" x14ac:dyDescent="0.25">
      <c r="A431" s="2" t="s">
        <v>551</v>
      </c>
      <c r="B431" s="3">
        <v>44033</v>
      </c>
      <c r="C431" s="1" t="s">
        <v>552</v>
      </c>
      <c r="D431" s="1" t="s">
        <v>553</v>
      </c>
      <c r="E431" s="7">
        <v>-30000</v>
      </c>
    </row>
    <row r="432" spans="1:5" ht="21" x14ac:dyDescent="0.25">
      <c r="A432" s="2" t="s">
        <v>554</v>
      </c>
      <c r="B432" s="3">
        <v>44063</v>
      </c>
      <c r="C432" s="1" t="s">
        <v>555</v>
      </c>
      <c r="D432" s="1" t="s">
        <v>556</v>
      </c>
      <c r="E432" s="7">
        <v>-15000</v>
      </c>
    </row>
    <row r="433" spans="1:5" ht="31.5" x14ac:dyDescent="0.25">
      <c r="A433" s="2" t="s">
        <v>513</v>
      </c>
      <c r="B433" s="3">
        <v>44076</v>
      </c>
      <c r="C433" s="1" t="s">
        <v>514</v>
      </c>
      <c r="D433" s="1" t="s">
        <v>515</v>
      </c>
      <c r="E433" s="7">
        <v>-13087</v>
      </c>
    </row>
    <row r="434" spans="1:5" ht="52.5" x14ac:dyDescent="0.25">
      <c r="A434" s="2" t="s">
        <v>475</v>
      </c>
      <c r="B434" s="3">
        <v>44078</v>
      </c>
      <c r="C434" s="1" t="s">
        <v>476</v>
      </c>
      <c r="D434" s="1" t="s">
        <v>477</v>
      </c>
      <c r="E434" s="7">
        <v>-6380</v>
      </c>
    </row>
    <row r="435" spans="1:5" ht="42" x14ac:dyDescent="0.25">
      <c r="A435" s="2" t="s">
        <v>557</v>
      </c>
      <c r="B435" s="3">
        <v>44092</v>
      </c>
      <c r="C435" s="1" t="s">
        <v>558</v>
      </c>
      <c r="D435" s="1" t="s">
        <v>28</v>
      </c>
      <c r="E435" s="7">
        <v>-35000</v>
      </c>
    </row>
    <row r="436" spans="1:5" ht="42" x14ac:dyDescent="0.25">
      <c r="A436" s="2" t="s">
        <v>228</v>
      </c>
      <c r="B436" s="3">
        <v>44153</v>
      </c>
      <c r="C436" s="1" t="s">
        <v>229</v>
      </c>
      <c r="D436" s="1" t="s">
        <v>39</v>
      </c>
      <c r="E436" s="7">
        <v>-21429</v>
      </c>
    </row>
    <row r="437" spans="1:5" ht="42" x14ac:dyDescent="0.25">
      <c r="A437" s="2" t="s">
        <v>559</v>
      </c>
      <c r="B437" s="3">
        <v>44195</v>
      </c>
      <c r="C437" s="1" t="s">
        <v>560</v>
      </c>
      <c r="D437" s="1" t="s">
        <v>518</v>
      </c>
      <c r="E437" s="7">
        <v>-40000</v>
      </c>
    </row>
    <row r="438" spans="1:5" x14ac:dyDescent="0.25">
      <c r="A438" s="2"/>
      <c r="B438" s="3"/>
      <c r="C438" s="1"/>
      <c r="D438" s="9" t="s">
        <v>5</v>
      </c>
      <c r="E438" s="10">
        <f>SUM(E430:E437)</f>
        <v>131936</v>
      </c>
    </row>
    <row r="439" spans="1:5" x14ac:dyDescent="0.25">
      <c r="A439" s="12" t="s">
        <v>50</v>
      </c>
      <c r="B439" s="12"/>
      <c r="C439" s="12"/>
      <c r="D439" s="12"/>
      <c r="E439" s="12"/>
    </row>
    <row r="440" spans="1:5" x14ac:dyDescent="0.25">
      <c r="A440" s="2"/>
      <c r="B440" s="3">
        <v>44013</v>
      </c>
      <c r="C440" s="1" t="s">
        <v>16</v>
      </c>
      <c r="D440" s="1"/>
      <c r="E440" s="7">
        <v>300000</v>
      </c>
    </row>
    <row r="441" spans="1:5" x14ac:dyDescent="0.25">
      <c r="A441" s="2"/>
      <c r="B441" s="3"/>
      <c r="C441" s="1"/>
      <c r="D441" s="9" t="s">
        <v>5</v>
      </c>
      <c r="E441" s="10">
        <f>SUM(E440:E440)</f>
        <v>300000</v>
      </c>
    </row>
    <row r="442" spans="1:5" x14ac:dyDescent="0.25">
      <c r="A442" s="2"/>
      <c r="B442" s="3"/>
      <c r="C442" s="1"/>
      <c r="D442" s="9" t="s">
        <v>561</v>
      </c>
      <c r="E442" s="10">
        <f>E428+E438+E441</f>
        <v>431936</v>
      </c>
    </row>
    <row r="443" spans="1:5" x14ac:dyDescent="0.25">
      <c r="A443" s="11" t="s">
        <v>562</v>
      </c>
      <c r="B443" s="11"/>
      <c r="C443" s="11"/>
      <c r="D443" s="11"/>
      <c r="E443" s="11"/>
    </row>
    <row r="444" spans="1:5" x14ac:dyDescent="0.25">
      <c r="A444" s="12" t="s">
        <v>34</v>
      </c>
      <c r="B444" s="12"/>
      <c r="C444" s="12"/>
      <c r="D444" s="12"/>
      <c r="E444" s="12"/>
    </row>
    <row r="445" spans="1:5" x14ac:dyDescent="0.25">
      <c r="A445" s="2"/>
      <c r="B445" s="3">
        <v>44013</v>
      </c>
      <c r="C445" s="1" t="s">
        <v>16</v>
      </c>
      <c r="D445" s="1"/>
      <c r="E445" s="7">
        <v>60974.75</v>
      </c>
    </row>
    <row r="446" spans="1:5" ht="21" x14ac:dyDescent="0.25">
      <c r="A446" s="2" t="s">
        <v>563</v>
      </c>
      <c r="B446" s="3">
        <v>44018</v>
      </c>
      <c r="C446" s="1" t="s">
        <v>564</v>
      </c>
      <c r="D446" s="1"/>
      <c r="E446" s="7">
        <v>59209</v>
      </c>
    </row>
    <row r="447" spans="1:5" ht="42" x14ac:dyDescent="0.25">
      <c r="A447" s="2" t="s">
        <v>565</v>
      </c>
      <c r="B447" s="3">
        <v>44033</v>
      </c>
      <c r="C447" s="1" t="s">
        <v>566</v>
      </c>
      <c r="D447" s="1" t="s">
        <v>567</v>
      </c>
      <c r="E447" s="7">
        <v>-10000</v>
      </c>
    </row>
    <row r="448" spans="1:5" ht="52.5" x14ac:dyDescent="0.25">
      <c r="A448" s="2" t="s">
        <v>568</v>
      </c>
      <c r="B448" s="3">
        <v>44035</v>
      </c>
      <c r="C448" s="1" t="s">
        <v>569</v>
      </c>
      <c r="D448" s="1" t="s">
        <v>208</v>
      </c>
      <c r="E448" s="7">
        <v>-2500</v>
      </c>
    </row>
    <row r="449" spans="1:5" ht="31.5" x14ac:dyDescent="0.25">
      <c r="A449" s="2" t="s">
        <v>570</v>
      </c>
      <c r="B449" s="3">
        <v>44035</v>
      </c>
      <c r="C449" s="1" t="s">
        <v>571</v>
      </c>
      <c r="D449" s="1" t="s">
        <v>208</v>
      </c>
      <c r="E449" s="7">
        <v>-7232</v>
      </c>
    </row>
    <row r="450" spans="1:5" ht="31.5" x14ac:dyDescent="0.25">
      <c r="A450" s="2" t="s">
        <v>572</v>
      </c>
      <c r="B450" s="3">
        <v>44069</v>
      </c>
      <c r="C450" s="1" t="s">
        <v>573</v>
      </c>
      <c r="D450" s="1" t="s">
        <v>574</v>
      </c>
      <c r="E450" s="7">
        <v>-9173.82</v>
      </c>
    </row>
    <row r="451" spans="1:5" ht="21" x14ac:dyDescent="0.25">
      <c r="A451" s="2" t="s">
        <v>575</v>
      </c>
      <c r="B451" s="3">
        <v>44074</v>
      </c>
      <c r="C451" s="1" t="s">
        <v>576</v>
      </c>
      <c r="D451" s="1"/>
      <c r="E451" s="7">
        <v>20000</v>
      </c>
    </row>
    <row r="452" spans="1:5" ht="21" x14ac:dyDescent="0.25">
      <c r="A452" s="2" t="s">
        <v>577</v>
      </c>
      <c r="B452" s="3">
        <v>44074</v>
      </c>
      <c r="C452" s="1" t="s">
        <v>578</v>
      </c>
      <c r="D452" s="1" t="s">
        <v>579</v>
      </c>
      <c r="E452" s="7">
        <v>-91277</v>
      </c>
    </row>
    <row r="453" spans="1:5" ht="21" x14ac:dyDescent="0.25">
      <c r="A453" s="2" t="s">
        <v>580</v>
      </c>
      <c r="B453" s="3">
        <v>44075</v>
      </c>
      <c r="C453" s="1" t="s">
        <v>581</v>
      </c>
      <c r="D453" s="1"/>
      <c r="E453" s="7">
        <v>13962</v>
      </c>
    </row>
    <row r="454" spans="1:5" ht="42" x14ac:dyDescent="0.25">
      <c r="A454" s="2" t="s">
        <v>582</v>
      </c>
      <c r="B454" s="3">
        <v>44092</v>
      </c>
      <c r="C454" s="1" t="s">
        <v>583</v>
      </c>
      <c r="D454" s="1" t="s">
        <v>208</v>
      </c>
      <c r="E454" s="7">
        <v>-12430</v>
      </c>
    </row>
    <row r="455" spans="1:5" ht="31.5" x14ac:dyDescent="0.25">
      <c r="A455" s="2" t="s">
        <v>584</v>
      </c>
      <c r="B455" s="3">
        <v>44124</v>
      </c>
      <c r="C455" s="1" t="s">
        <v>585</v>
      </c>
      <c r="D455" s="1" t="s">
        <v>518</v>
      </c>
      <c r="E455" s="7">
        <v>-21532</v>
      </c>
    </row>
    <row r="456" spans="1:5" x14ac:dyDescent="0.25">
      <c r="A456" s="2"/>
      <c r="B456" s="3"/>
      <c r="C456" s="1"/>
      <c r="D456" s="9" t="s">
        <v>5</v>
      </c>
      <c r="E456" s="10">
        <f>SUM(E445:E455)</f>
        <v>0.92999999999301508</v>
      </c>
    </row>
    <row r="457" spans="1:5" x14ac:dyDescent="0.25">
      <c r="A457" s="12" t="s">
        <v>50</v>
      </c>
      <c r="B457" s="12"/>
      <c r="C457" s="12"/>
      <c r="D457" s="12"/>
      <c r="E457" s="12"/>
    </row>
    <row r="458" spans="1:5" x14ac:dyDescent="0.25">
      <c r="A458" s="2"/>
      <c r="B458" s="3">
        <v>44013</v>
      </c>
      <c r="C458" s="1" t="s">
        <v>16</v>
      </c>
      <c r="D458" s="1"/>
      <c r="E458" s="7">
        <v>300000</v>
      </c>
    </row>
    <row r="459" spans="1:5" ht="21" x14ac:dyDescent="0.25">
      <c r="A459" s="2" t="s">
        <v>586</v>
      </c>
      <c r="B459" s="3">
        <v>44018</v>
      </c>
      <c r="C459" s="1" t="s">
        <v>587</v>
      </c>
      <c r="D459" s="1"/>
      <c r="E459" s="7">
        <v>40791</v>
      </c>
    </row>
    <row r="460" spans="1:5" ht="31.5" x14ac:dyDescent="0.25">
      <c r="A460" s="2" t="s">
        <v>588</v>
      </c>
      <c r="B460" s="3">
        <v>44074</v>
      </c>
      <c r="C460" s="1" t="s">
        <v>589</v>
      </c>
      <c r="D460" s="1" t="s">
        <v>590</v>
      </c>
      <c r="E460" s="7">
        <v>-50000</v>
      </c>
    </row>
    <row r="461" spans="1:5" ht="21" x14ac:dyDescent="0.25">
      <c r="A461" s="2" t="s">
        <v>591</v>
      </c>
      <c r="B461" s="3">
        <v>44074</v>
      </c>
      <c r="C461" s="1" t="s">
        <v>592</v>
      </c>
      <c r="D461" s="1" t="s">
        <v>593</v>
      </c>
      <c r="E461" s="7">
        <v>-98157.119999999995</v>
      </c>
    </row>
    <row r="462" spans="1:5" ht="21" x14ac:dyDescent="0.25">
      <c r="A462" s="2" t="s">
        <v>577</v>
      </c>
      <c r="B462" s="3">
        <v>44074</v>
      </c>
      <c r="C462" s="1" t="s">
        <v>578</v>
      </c>
      <c r="D462" s="1" t="s">
        <v>579</v>
      </c>
      <c r="E462" s="7">
        <v>-26521.690000000002</v>
      </c>
    </row>
    <row r="463" spans="1:5" ht="21" x14ac:dyDescent="0.25">
      <c r="A463" s="2" t="s">
        <v>212</v>
      </c>
      <c r="B463" s="3">
        <v>44075</v>
      </c>
      <c r="C463" s="1" t="s">
        <v>213</v>
      </c>
      <c r="D463" s="1"/>
      <c r="E463" s="7">
        <v>84015.900000000009</v>
      </c>
    </row>
    <row r="464" spans="1:5" ht="31.5" x14ac:dyDescent="0.25">
      <c r="A464" s="2" t="s">
        <v>594</v>
      </c>
      <c r="B464" s="3">
        <v>44124</v>
      </c>
      <c r="C464" s="1" t="s">
        <v>595</v>
      </c>
      <c r="D464" s="1" t="s">
        <v>518</v>
      </c>
      <c r="E464" s="7">
        <v>-9491</v>
      </c>
    </row>
    <row r="465" spans="1:5" ht="31.5" x14ac:dyDescent="0.25">
      <c r="A465" s="2" t="s">
        <v>596</v>
      </c>
      <c r="B465" s="3">
        <v>44124</v>
      </c>
      <c r="C465" s="1" t="s">
        <v>597</v>
      </c>
      <c r="D465" s="1" t="s">
        <v>518</v>
      </c>
      <c r="E465" s="7">
        <v>-11150</v>
      </c>
    </row>
    <row r="466" spans="1:5" ht="31.5" x14ac:dyDescent="0.25">
      <c r="A466" s="2" t="s">
        <v>584</v>
      </c>
      <c r="B466" s="3">
        <v>44124</v>
      </c>
      <c r="C466" s="1" t="s">
        <v>585</v>
      </c>
      <c r="D466" s="1" t="s">
        <v>518</v>
      </c>
      <c r="E466" s="7">
        <v>-15410.34</v>
      </c>
    </row>
    <row r="467" spans="1:5" ht="42" x14ac:dyDescent="0.25">
      <c r="A467" s="2" t="s">
        <v>228</v>
      </c>
      <c r="B467" s="3">
        <v>44165</v>
      </c>
      <c r="C467" s="1" t="s">
        <v>229</v>
      </c>
      <c r="D467" s="1" t="s">
        <v>39</v>
      </c>
      <c r="E467" s="7">
        <v>-21429</v>
      </c>
    </row>
    <row r="468" spans="1:5" x14ac:dyDescent="0.25">
      <c r="A468" s="2"/>
      <c r="B468" s="3"/>
      <c r="C468" s="1"/>
      <c r="D468" s="9" t="s">
        <v>5</v>
      </c>
      <c r="E468" s="10">
        <f>SUM(E458:E467)</f>
        <v>192647.75000000003</v>
      </c>
    </row>
    <row r="469" spans="1:5" x14ac:dyDescent="0.25">
      <c r="A469" s="2"/>
      <c r="B469" s="3"/>
      <c r="C469" s="1"/>
      <c r="D469" s="9" t="s">
        <v>598</v>
      </c>
      <c r="E469" s="10">
        <f>E456+E468</f>
        <v>192648.68000000002</v>
      </c>
    </row>
    <row r="470" spans="1:5" x14ac:dyDescent="0.25">
      <c r="A470" s="11" t="s">
        <v>599</v>
      </c>
      <c r="B470" s="11"/>
      <c r="C470" s="11"/>
      <c r="D470" s="11"/>
      <c r="E470" s="11"/>
    </row>
    <row r="471" spans="1:5" x14ac:dyDescent="0.25">
      <c r="A471" s="12" t="s">
        <v>8</v>
      </c>
      <c r="B471" s="12"/>
      <c r="C471" s="12"/>
      <c r="D471" s="12"/>
      <c r="E471" s="12"/>
    </row>
    <row r="472" spans="1:5" x14ac:dyDescent="0.25">
      <c r="A472" s="2"/>
      <c r="B472" s="3">
        <v>44013</v>
      </c>
      <c r="C472" s="1" t="s">
        <v>16</v>
      </c>
      <c r="D472" s="1"/>
      <c r="E472" s="7">
        <v>198692.24</v>
      </c>
    </row>
    <row r="473" spans="1:5" ht="42" x14ac:dyDescent="0.25">
      <c r="A473" s="2" t="s">
        <v>600</v>
      </c>
      <c r="B473" s="3">
        <v>44028</v>
      </c>
      <c r="C473" s="1" t="s">
        <v>601</v>
      </c>
      <c r="D473" s="1" t="s">
        <v>602</v>
      </c>
      <c r="E473" s="7">
        <v>-3550</v>
      </c>
    </row>
    <row r="474" spans="1:5" ht="31.5" x14ac:dyDescent="0.25">
      <c r="A474" s="2" t="s">
        <v>603</v>
      </c>
      <c r="B474" s="3">
        <v>44077</v>
      </c>
      <c r="C474" s="1" t="s">
        <v>604</v>
      </c>
      <c r="D474" s="1" t="s">
        <v>137</v>
      </c>
      <c r="E474" s="7">
        <v>-1775</v>
      </c>
    </row>
    <row r="475" spans="1:5" ht="42" x14ac:dyDescent="0.25">
      <c r="A475" s="2" t="s">
        <v>605</v>
      </c>
      <c r="B475" s="3">
        <v>44096</v>
      </c>
      <c r="C475" s="1" t="s">
        <v>606</v>
      </c>
      <c r="D475" s="1" t="s">
        <v>607</v>
      </c>
      <c r="E475" s="7">
        <v>-66587.13</v>
      </c>
    </row>
    <row r="476" spans="1:5" ht="42" x14ac:dyDescent="0.25">
      <c r="A476" s="2" t="s">
        <v>608</v>
      </c>
      <c r="B476" s="3">
        <v>44118</v>
      </c>
      <c r="C476" s="1" t="s">
        <v>609</v>
      </c>
      <c r="D476" s="1" t="s">
        <v>208</v>
      </c>
      <c r="E476" s="7">
        <v>-7987</v>
      </c>
    </row>
    <row r="477" spans="1:5" ht="31.5" x14ac:dyDescent="0.25">
      <c r="A477" s="2" t="s">
        <v>610</v>
      </c>
      <c r="B477" s="3">
        <v>44118</v>
      </c>
      <c r="C477" s="1" t="s">
        <v>611</v>
      </c>
      <c r="D477" s="1" t="s">
        <v>208</v>
      </c>
      <c r="E477" s="7">
        <v>-6762</v>
      </c>
    </row>
    <row r="478" spans="1:5" ht="42" x14ac:dyDescent="0.25">
      <c r="A478" s="2" t="s">
        <v>228</v>
      </c>
      <c r="B478" s="3">
        <v>44153</v>
      </c>
      <c r="C478" s="1" t="s">
        <v>229</v>
      </c>
      <c r="D478" s="1" t="s">
        <v>39</v>
      </c>
      <c r="E478" s="7">
        <v>-21000</v>
      </c>
    </row>
    <row r="479" spans="1:5" x14ac:dyDescent="0.25">
      <c r="A479" s="2"/>
      <c r="B479" s="3"/>
      <c r="C479" s="1"/>
      <c r="D479" s="9" t="s">
        <v>5</v>
      </c>
      <c r="E479" s="10">
        <f>SUM(E472:E478)</f>
        <v>91031.109999999986</v>
      </c>
    </row>
    <row r="480" spans="1:5" x14ac:dyDescent="0.25">
      <c r="A480" s="12" t="s">
        <v>15</v>
      </c>
      <c r="B480" s="12"/>
      <c r="C480" s="12"/>
      <c r="D480" s="12"/>
      <c r="E480" s="12"/>
    </row>
    <row r="481" spans="1:5" x14ac:dyDescent="0.25">
      <c r="A481" s="2"/>
      <c r="B481" s="3">
        <v>44013</v>
      </c>
      <c r="C481" s="1" t="s">
        <v>16</v>
      </c>
      <c r="D481" s="1"/>
      <c r="E481" s="7">
        <v>350000</v>
      </c>
    </row>
    <row r="482" spans="1:5" x14ac:dyDescent="0.25">
      <c r="A482" s="2"/>
      <c r="B482" s="3"/>
      <c r="C482" s="1"/>
      <c r="D482" s="9" t="s">
        <v>5</v>
      </c>
      <c r="E482" s="10">
        <f>SUM(E481:E481)</f>
        <v>350000</v>
      </c>
    </row>
    <row r="483" spans="1:5" x14ac:dyDescent="0.25">
      <c r="A483" s="12" t="s">
        <v>34</v>
      </c>
      <c r="B483" s="12"/>
      <c r="C483" s="12"/>
      <c r="D483" s="12"/>
      <c r="E483" s="12"/>
    </row>
    <row r="484" spans="1:5" x14ac:dyDescent="0.25">
      <c r="A484" s="2"/>
      <c r="B484" s="3">
        <v>44013</v>
      </c>
      <c r="C484" s="1" t="s">
        <v>16</v>
      </c>
      <c r="D484" s="1"/>
      <c r="E484" s="7">
        <v>348824</v>
      </c>
    </row>
    <row r="485" spans="1:5" x14ac:dyDescent="0.25">
      <c r="A485" s="2"/>
      <c r="B485" s="3"/>
      <c r="C485" s="1"/>
      <c r="D485" s="9" t="s">
        <v>5</v>
      </c>
      <c r="E485" s="10">
        <f>SUM(E484:E484)</f>
        <v>348824</v>
      </c>
    </row>
    <row r="486" spans="1:5" x14ac:dyDescent="0.25">
      <c r="A486" s="12" t="s">
        <v>50</v>
      </c>
      <c r="B486" s="12"/>
      <c r="C486" s="12"/>
      <c r="D486" s="12"/>
      <c r="E486" s="12"/>
    </row>
    <row r="487" spans="1:5" x14ac:dyDescent="0.25">
      <c r="A487" s="2"/>
      <c r="B487" s="3">
        <v>44013</v>
      </c>
      <c r="C487" s="1" t="s">
        <v>16</v>
      </c>
      <c r="D487" s="1"/>
      <c r="E487" s="7">
        <v>300000</v>
      </c>
    </row>
    <row r="488" spans="1:5" ht="21" x14ac:dyDescent="0.25">
      <c r="A488" s="2" t="s">
        <v>586</v>
      </c>
      <c r="B488" s="3">
        <v>44018</v>
      </c>
      <c r="C488" s="1" t="s">
        <v>587</v>
      </c>
      <c r="D488" s="1"/>
      <c r="E488" s="7">
        <v>60000</v>
      </c>
    </row>
    <row r="489" spans="1:5" x14ac:dyDescent="0.25">
      <c r="A489" s="2"/>
      <c r="B489" s="3"/>
      <c r="C489" s="1"/>
      <c r="D489" s="9" t="s">
        <v>5</v>
      </c>
      <c r="E489" s="10">
        <f>SUM(E487:E488)</f>
        <v>360000</v>
      </c>
    </row>
    <row r="490" spans="1:5" x14ac:dyDescent="0.25">
      <c r="A490" s="2"/>
      <c r="B490" s="3"/>
      <c r="C490" s="1"/>
      <c r="D490" s="9" t="s">
        <v>612</v>
      </c>
      <c r="E490" s="10">
        <f>E479+E482+E485+E489</f>
        <v>1149855.1099999999</v>
      </c>
    </row>
    <row r="491" spans="1:5" x14ac:dyDescent="0.25">
      <c r="A491" s="11" t="s">
        <v>613</v>
      </c>
      <c r="B491" s="11"/>
      <c r="C491" s="11"/>
      <c r="D491" s="11"/>
      <c r="E491" s="11"/>
    </row>
    <row r="492" spans="1:5" x14ac:dyDescent="0.25">
      <c r="A492" s="12" t="s">
        <v>614</v>
      </c>
      <c r="B492" s="12"/>
      <c r="C492" s="12"/>
      <c r="D492" s="12"/>
      <c r="E492" s="12"/>
    </row>
    <row r="493" spans="1:5" x14ac:dyDescent="0.25">
      <c r="A493" s="2"/>
      <c r="B493" s="3">
        <v>44013</v>
      </c>
      <c r="C493" s="1" t="s">
        <v>16</v>
      </c>
      <c r="D493" s="1"/>
      <c r="E493" s="7">
        <v>5476.5</v>
      </c>
    </row>
    <row r="494" spans="1:5" x14ac:dyDescent="0.25">
      <c r="A494" s="2"/>
      <c r="B494" s="3"/>
      <c r="C494" s="1"/>
      <c r="D494" s="9" t="s">
        <v>5</v>
      </c>
      <c r="E494" s="10">
        <f>SUM(E493:E493)</f>
        <v>5476.5</v>
      </c>
    </row>
    <row r="495" spans="1:5" x14ac:dyDescent="0.25">
      <c r="A495" s="12" t="s">
        <v>34</v>
      </c>
      <c r="B495" s="12"/>
      <c r="C495" s="12"/>
      <c r="D495" s="12"/>
      <c r="E495" s="12"/>
    </row>
    <row r="496" spans="1:5" x14ac:dyDescent="0.25">
      <c r="A496" s="2"/>
      <c r="B496" s="3">
        <v>44013</v>
      </c>
      <c r="C496" s="1" t="s">
        <v>16</v>
      </c>
      <c r="D496" s="1"/>
      <c r="E496" s="7">
        <v>183017.30000000002</v>
      </c>
    </row>
    <row r="497" spans="1:5" ht="31.5" x14ac:dyDescent="0.25">
      <c r="A497" s="2" t="s">
        <v>615</v>
      </c>
      <c r="B497" s="3">
        <v>44039</v>
      </c>
      <c r="C497" s="1" t="s">
        <v>616</v>
      </c>
      <c r="D497" s="1" t="s">
        <v>518</v>
      </c>
      <c r="E497" s="7">
        <v>-8792</v>
      </c>
    </row>
    <row r="498" spans="1:5" ht="42" x14ac:dyDescent="0.25">
      <c r="A498" s="2" t="s">
        <v>617</v>
      </c>
      <c r="B498" s="3">
        <v>44042</v>
      </c>
      <c r="C498" s="1" t="s">
        <v>618</v>
      </c>
      <c r="D498" s="1" t="s">
        <v>208</v>
      </c>
      <c r="E498" s="7">
        <v>-5780</v>
      </c>
    </row>
    <row r="499" spans="1:5" ht="21" x14ac:dyDescent="0.25">
      <c r="A499" s="2" t="s">
        <v>619</v>
      </c>
      <c r="B499" s="3">
        <v>44048</v>
      </c>
      <c r="C499" s="1" t="s">
        <v>620</v>
      </c>
      <c r="D499" s="1" t="s">
        <v>621</v>
      </c>
      <c r="E499" s="7">
        <v>-32000</v>
      </c>
    </row>
    <row r="500" spans="1:5" ht="31.5" x14ac:dyDescent="0.25">
      <c r="A500" s="2" t="s">
        <v>622</v>
      </c>
      <c r="B500" s="3">
        <v>44082</v>
      </c>
      <c r="C500" s="1" t="s">
        <v>623</v>
      </c>
      <c r="D500" s="1" t="s">
        <v>624</v>
      </c>
      <c r="E500" s="7">
        <v>-27119.38</v>
      </c>
    </row>
    <row r="501" spans="1:5" ht="31.5" x14ac:dyDescent="0.25">
      <c r="A501" s="2" t="s">
        <v>625</v>
      </c>
      <c r="B501" s="3">
        <v>44083</v>
      </c>
      <c r="C501" s="1" t="s">
        <v>626</v>
      </c>
      <c r="D501" s="1" t="s">
        <v>627</v>
      </c>
      <c r="E501" s="7">
        <v>-3600.6</v>
      </c>
    </row>
    <row r="502" spans="1:5" ht="31.5" x14ac:dyDescent="0.25">
      <c r="A502" s="2" t="s">
        <v>628</v>
      </c>
      <c r="B502" s="3">
        <v>44083</v>
      </c>
      <c r="C502" s="1" t="s">
        <v>629</v>
      </c>
      <c r="D502" s="1" t="s">
        <v>630</v>
      </c>
      <c r="E502" s="7">
        <v>-20000</v>
      </c>
    </row>
    <row r="503" spans="1:5" ht="31.5" x14ac:dyDescent="0.25">
      <c r="A503" s="2" t="s">
        <v>588</v>
      </c>
      <c r="B503" s="3">
        <v>44088</v>
      </c>
      <c r="C503" s="1" t="s">
        <v>589</v>
      </c>
      <c r="D503" s="1" t="s">
        <v>590</v>
      </c>
      <c r="E503" s="7">
        <v>-50000</v>
      </c>
    </row>
    <row r="504" spans="1:5" ht="21" x14ac:dyDescent="0.25">
      <c r="A504" s="2" t="s">
        <v>631</v>
      </c>
      <c r="B504" s="3">
        <v>44133</v>
      </c>
      <c r="C504" s="1" t="s">
        <v>632</v>
      </c>
      <c r="D504" s="1"/>
      <c r="E504" s="7">
        <v>318416</v>
      </c>
    </row>
    <row r="505" spans="1:5" ht="21" x14ac:dyDescent="0.25">
      <c r="A505" s="2" t="s">
        <v>631</v>
      </c>
      <c r="B505" s="3">
        <v>44144</v>
      </c>
      <c r="C505" s="1" t="s">
        <v>632</v>
      </c>
      <c r="D505" s="1"/>
      <c r="E505" s="7">
        <v>-318416</v>
      </c>
    </row>
    <row r="506" spans="1:5" ht="42" x14ac:dyDescent="0.25">
      <c r="A506" s="2" t="s">
        <v>228</v>
      </c>
      <c r="B506" s="3">
        <v>44167</v>
      </c>
      <c r="C506" s="1" t="s">
        <v>229</v>
      </c>
      <c r="D506" s="1" t="s">
        <v>39</v>
      </c>
      <c r="E506" s="7">
        <v>-21852</v>
      </c>
    </row>
    <row r="507" spans="1:5" x14ac:dyDescent="0.25">
      <c r="A507" s="2"/>
      <c r="B507" s="3"/>
      <c r="C507" s="1"/>
      <c r="D507" s="9" t="s">
        <v>5</v>
      </c>
      <c r="E507" s="10">
        <f>SUM(E496:E506)</f>
        <v>13873.320000000007</v>
      </c>
    </row>
    <row r="508" spans="1:5" x14ac:dyDescent="0.25">
      <c r="A508" s="12" t="s">
        <v>50</v>
      </c>
      <c r="B508" s="12"/>
      <c r="C508" s="12"/>
      <c r="D508" s="12"/>
      <c r="E508" s="12"/>
    </row>
    <row r="509" spans="1:5" x14ac:dyDescent="0.25">
      <c r="A509" s="2"/>
      <c r="B509" s="3">
        <v>44013</v>
      </c>
      <c r="C509" s="1" t="s">
        <v>16</v>
      </c>
      <c r="D509" s="1"/>
      <c r="E509" s="7">
        <v>300000</v>
      </c>
    </row>
    <row r="510" spans="1:5" ht="21" x14ac:dyDescent="0.25">
      <c r="A510" s="2" t="s">
        <v>633</v>
      </c>
      <c r="B510" s="3">
        <v>44133</v>
      </c>
      <c r="C510" s="1" t="s">
        <v>634</v>
      </c>
      <c r="D510" s="1"/>
      <c r="E510" s="7">
        <v>300000</v>
      </c>
    </row>
    <row r="511" spans="1:5" ht="21" x14ac:dyDescent="0.25">
      <c r="A511" s="2" t="s">
        <v>633</v>
      </c>
      <c r="B511" s="3">
        <v>44144</v>
      </c>
      <c r="C511" s="1" t="s">
        <v>634</v>
      </c>
      <c r="D511" s="1"/>
      <c r="E511" s="7">
        <v>-300000</v>
      </c>
    </row>
    <row r="512" spans="1:5" x14ac:dyDescent="0.25">
      <c r="A512" s="2"/>
      <c r="B512" s="3"/>
      <c r="C512" s="1"/>
      <c r="D512" s="9" t="s">
        <v>5</v>
      </c>
      <c r="E512" s="10">
        <f>SUM(E509:E511)</f>
        <v>300000</v>
      </c>
    </row>
    <row r="513" spans="1:5" x14ac:dyDescent="0.25">
      <c r="A513" s="2"/>
      <c r="B513" s="3"/>
      <c r="C513" s="1"/>
      <c r="D513" s="9" t="s">
        <v>635</v>
      </c>
      <c r="E513" s="10">
        <f>E494+E507+E512</f>
        <v>319349.82</v>
      </c>
    </row>
    <row r="514" spans="1:5" x14ac:dyDescent="0.25">
      <c r="A514" s="11" t="s">
        <v>636</v>
      </c>
      <c r="B514" s="11"/>
      <c r="C514" s="11"/>
      <c r="D514" s="11"/>
      <c r="E514" s="11"/>
    </row>
    <row r="515" spans="1:5" x14ac:dyDescent="0.25">
      <c r="A515" s="12" t="s">
        <v>34</v>
      </c>
      <c r="B515" s="12"/>
      <c r="C515" s="12"/>
      <c r="D515" s="12"/>
      <c r="E515" s="12"/>
    </row>
    <row r="516" spans="1:5" x14ac:dyDescent="0.25">
      <c r="A516" s="2"/>
      <c r="B516" s="3">
        <v>44013</v>
      </c>
      <c r="C516" s="1" t="s">
        <v>16</v>
      </c>
      <c r="D516" s="1"/>
      <c r="E516" s="7">
        <v>29692.49</v>
      </c>
    </row>
    <row r="517" spans="1:5" x14ac:dyDescent="0.25">
      <c r="A517" s="2" t="s">
        <v>17</v>
      </c>
      <c r="B517" s="3">
        <v>44027</v>
      </c>
      <c r="C517" s="1" t="s">
        <v>18</v>
      </c>
      <c r="D517" s="1" t="s">
        <v>19</v>
      </c>
      <c r="E517" s="7">
        <v>-23636</v>
      </c>
    </row>
    <row r="518" spans="1:5" ht="21" x14ac:dyDescent="0.25">
      <c r="A518" s="2" t="s">
        <v>637</v>
      </c>
      <c r="B518" s="3">
        <v>44077</v>
      </c>
      <c r="C518" s="1" t="s">
        <v>638</v>
      </c>
      <c r="D518" s="1"/>
      <c r="E518" s="7">
        <v>-6056</v>
      </c>
    </row>
    <row r="519" spans="1:5" x14ac:dyDescent="0.25">
      <c r="A519" s="2"/>
      <c r="B519" s="3"/>
      <c r="C519" s="1"/>
      <c r="D519" s="9" t="s">
        <v>5</v>
      </c>
      <c r="E519" s="10">
        <f>SUM(E516:E518)</f>
        <v>0.49000000000160071</v>
      </c>
    </row>
    <row r="520" spans="1:5" x14ac:dyDescent="0.25">
      <c r="A520" s="12" t="s">
        <v>160</v>
      </c>
      <c r="B520" s="12"/>
      <c r="C520" s="12"/>
      <c r="D520" s="12"/>
      <c r="E520" s="12"/>
    </row>
    <row r="521" spans="1:5" x14ac:dyDescent="0.25">
      <c r="A521" s="2" t="s">
        <v>639</v>
      </c>
      <c r="B521" s="3">
        <v>44168</v>
      </c>
      <c r="C521" s="1" t="s">
        <v>640</v>
      </c>
      <c r="D521" s="1"/>
      <c r="E521" s="7">
        <v>37500</v>
      </c>
    </row>
    <row r="522" spans="1:5" ht="31.5" x14ac:dyDescent="0.25">
      <c r="A522" s="2" t="s">
        <v>44</v>
      </c>
      <c r="B522" s="3">
        <v>44179</v>
      </c>
      <c r="C522" s="1" t="s">
        <v>45</v>
      </c>
      <c r="D522" s="1" t="s">
        <v>46</v>
      </c>
      <c r="E522" s="7">
        <v>-37500</v>
      </c>
    </row>
    <row r="523" spans="1:5" x14ac:dyDescent="0.25">
      <c r="A523" s="2"/>
      <c r="B523" s="3"/>
      <c r="C523" s="1"/>
      <c r="D523" s="9" t="s">
        <v>5</v>
      </c>
      <c r="E523" s="10">
        <f>SUM(E521:E522)</f>
        <v>0</v>
      </c>
    </row>
    <row r="524" spans="1:5" x14ac:dyDescent="0.25">
      <c r="A524" s="12" t="s">
        <v>50</v>
      </c>
      <c r="B524" s="12"/>
      <c r="C524" s="12"/>
      <c r="D524" s="12"/>
      <c r="E524" s="12"/>
    </row>
    <row r="525" spans="1:5" x14ac:dyDescent="0.25">
      <c r="A525" s="2"/>
      <c r="B525" s="3">
        <v>44013</v>
      </c>
      <c r="C525" s="1" t="s">
        <v>16</v>
      </c>
      <c r="D525" s="1"/>
      <c r="E525" s="7">
        <v>300000</v>
      </c>
    </row>
    <row r="526" spans="1:5" ht="21" x14ac:dyDescent="0.25">
      <c r="A526" s="2" t="s">
        <v>641</v>
      </c>
      <c r="B526" s="3">
        <v>44027</v>
      </c>
      <c r="C526" s="1" t="s">
        <v>642</v>
      </c>
      <c r="D526" s="1" t="s">
        <v>19</v>
      </c>
      <c r="E526" s="7">
        <v>-17532.650000000001</v>
      </c>
    </row>
    <row r="527" spans="1:5" ht="31.5" x14ac:dyDescent="0.25">
      <c r="A527" s="2" t="s">
        <v>643</v>
      </c>
      <c r="B527" s="3">
        <v>44027</v>
      </c>
      <c r="C527" s="1" t="s">
        <v>644</v>
      </c>
      <c r="D527" s="1" t="s">
        <v>28</v>
      </c>
      <c r="E527" s="7">
        <v>-105394.82</v>
      </c>
    </row>
    <row r="528" spans="1:5" ht="21" x14ac:dyDescent="0.25">
      <c r="A528" s="2" t="s">
        <v>645</v>
      </c>
      <c r="B528" s="3">
        <v>44027</v>
      </c>
      <c r="C528" s="1" t="s">
        <v>646</v>
      </c>
      <c r="D528" s="1" t="s">
        <v>19</v>
      </c>
      <c r="E528" s="7">
        <v>-18323.400000000001</v>
      </c>
    </row>
    <row r="529" spans="1:5" x14ac:dyDescent="0.25">
      <c r="A529" s="2" t="s">
        <v>647</v>
      </c>
      <c r="B529" s="3">
        <v>44027</v>
      </c>
      <c r="C529" s="1" t="s">
        <v>648</v>
      </c>
      <c r="D529" s="1" t="s">
        <v>33</v>
      </c>
      <c r="E529" s="7">
        <v>-27208.5</v>
      </c>
    </row>
    <row r="530" spans="1:5" ht="21" x14ac:dyDescent="0.25">
      <c r="A530" s="2" t="s">
        <v>649</v>
      </c>
      <c r="B530" s="3">
        <v>44077</v>
      </c>
      <c r="C530" s="1" t="s">
        <v>650</v>
      </c>
      <c r="D530" s="1"/>
      <c r="E530" s="7">
        <v>-11436</v>
      </c>
    </row>
    <row r="531" spans="1:5" ht="21" x14ac:dyDescent="0.25">
      <c r="A531" s="2" t="s">
        <v>20</v>
      </c>
      <c r="B531" s="3">
        <v>44106</v>
      </c>
      <c r="C531" s="1" t="s">
        <v>21</v>
      </c>
      <c r="D531" s="1" t="s">
        <v>22</v>
      </c>
      <c r="E531" s="7">
        <v>-6408</v>
      </c>
    </row>
    <row r="532" spans="1:5" ht="21" x14ac:dyDescent="0.25">
      <c r="A532" s="2" t="s">
        <v>63</v>
      </c>
      <c r="B532" s="3">
        <v>44153</v>
      </c>
      <c r="C532" s="1" t="s">
        <v>64</v>
      </c>
      <c r="D532" s="1" t="s">
        <v>19</v>
      </c>
      <c r="E532" s="7">
        <v>-19231.3</v>
      </c>
    </row>
    <row r="533" spans="1:5" ht="21" x14ac:dyDescent="0.25">
      <c r="A533" s="2" t="s">
        <v>651</v>
      </c>
      <c r="B533" s="3">
        <v>44165</v>
      </c>
      <c r="C533" s="1" t="s">
        <v>652</v>
      </c>
      <c r="D533" s="1" t="s">
        <v>19</v>
      </c>
      <c r="E533" s="7">
        <v>-24765.5</v>
      </c>
    </row>
    <row r="534" spans="1:5" ht="21" x14ac:dyDescent="0.25">
      <c r="A534" s="2" t="s">
        <v>653</v>
      </c>
      <c r="B534" s="3">
        <v>44165</v>
      </c>
      <c r="C534" s="1" t="s">
        <v>654</v>
      </c>
      <c r="D534" s="1" t="s">
        <v>19</v>
      </c>
      <c r="E534" s="7">
        <v>-14076.25</v>
      </c>
    </row>
    <row r="535" spans="1:5" ht="21" x14ac:dyDescent="0.25">
      <c r="A535" s="2" t="s">
        <v>655</v>
      </c>
      <c r="B535" s="3">
        <v>44165</v>
      </c>
      <c r="C535" s="1" t="s">
        <v>656</v>
      </c>
      <c r="D535" s="1" t="s">
        <v>19</v>
      </c>
      <c r="E535" s="7">
        <v>-23909.45</v>
      </c>
    </row>
    <row r="536" spans="1:5" ht="21" x14ac:dyDescent="0.25">
      <c r="A536" s="2" t="s">
        <v>65</v>
      </c>
      <c r="B536" s="3">
        <v>44165</v>
      </c>
      <c r="C536" s="1" t="s">
        <v>66</v>
      </c>
      <c r="D536" s="1" t="s">
        <v>19</v>
      </c>
      <c r="E536" s="7">
        <v>-16351.7</v>
      </c>
    </row>
    <row r="537" spans="1:5" ht="21" x14ac:dyDescent="0.25">
      <c r="A537" s="2" t="s">
        <v>67</v>
      </c>
      <c r="B537" s="3">
        <v>44165</v>
      </c>
      <c r="C537" s="1" t="s">
        <v>68</v>
      </c>
      <c r="D537" s="1" t="s">
        <v>19</v>
      </c>
      <c r="E537" s="7">
        <v>-10916.550000000001</v>
      </c>
    </row>
    <row r="538" spans="1:5" x14ac:dyDescent="0.25">
      <c r="A538" s="2"/>
      <c r="B538" s="3"/>
      <c r="C538" s="1"/>
      <c r="D538" s="9" t="s">
        <v>5</v>
      </c>
      <c r="E538" s="10">
        <f>SUM(E525:E537)</f>
        <v>4445.8799999999701</v>
      </c>
    </row>
    <row r="539" spans="1:5" x14ac:dyDescent="0.25">
      <c r="A539" s="2"/>
      <c r="B539" s="3"/>
      <c r="C539" s="1"/>
      <c r="D539" s="9" t="s">
        <v>657</v>
      </c>
      <c r="E539" s="10">
        <f>E519+E523+E538</f>
        <v>4446.3699999999717</v>
      </c>
    </row>
    <row r="540" spans="1:5" x14ac:dyDescent="0.25">
      <c r="A540" s="11" t="s">
        <v>658</v>
      </c>
      <c r="B540" s="11"/>
      <c r="C540" s="11"/>
      <c r="D540" s="11"/>
      <c r="E540" s="11"/>
    </row>
    <row r="541" spans="1:5" x14ac:dyDescent="0.25">
      <c r="A541" s="12" t="s">
        <v>15</v>
      </c>
      <c r="B541" s="12"/>
      <c r="C541" s="12"/>
      <c r="D541" s="12"/>
      <c r="E541" s="12"/>
    </row>
    <row r="542" spans="1:5" x14ac:dyDescent="0.25">
      <c r="A542" s="2"/>
      <c r="B542" s="3">
        <v>44013</v>
      </c>
      <c r="C542" s="1" t="s">
        <v>16</v>
      </c>
      <c r="D542" s="1"/>
      <c r="E542" s="7">
        <v>164889</v>
      </c>
    </row>
    <row r="543" spans="1:5" ht="52.5" x14ac:dyDescent="0.25">
      <c r="A543" s="2" t="s">
        <v>659</v>
      </c>
      <c r="B543" s="3">
        <v>44025</v>
      </c>
      <c r="C543" s="1" t="s">
        <v>660</v>
      </c>
      <c r="D543" s="1" t="s">
        <v>75</v>
      </c>
      <c r="E543" s="7">
        <v>-2275</v>
      </c>
    </row>
    <row r="544" spans="1:5" ht="31.5" x14ac:dyDescent="0.25">
      <c r="A544" s="2" t="s">
        <v>661</v>
      </c>
      <c r="B544" s="3">
        <v>44040</v>
      </c>
      <c r="C544" s="1" t="s">
        <v>662</v>
      </c>
      <c r="D544" s="1" t="s">
        <v>663</v>
      </c>
      <c r="E544" s="7">
        <v>-10000</v>
      </c>
    </row>
    <row r="545" spans="1:5" ht="42" x14ac:dyDescent="0.25">
      <c r="A545" s="2" t="s">
        <v>55</v>
      </c>
      <c r="B545" s="3">
        <v>44077</v>
      </c>
      <c r="C545" s="1" t="s">
        <v>56</v>
      </c>
      <c r="D545" s="1" t="s">
        <v>57</v>
      </c>
      <c r="E545" s="7">
        <v>-33000</v>
      </c>
    </row>
    <row r="546" spans="1:5" x14ac:dyDescent="0.25">
      <c r="A546" s="2"/>
      <c r="B546" s="3"/>
      <c r="C546" s="1"/>
      <c r="D546" s="9" t="s">
        <v>5</v>
      </c>
      <c r="E546" s="10">
        <f>SUM(E542:E545)</f>
        <v>119614</v>
      </c>
    </row>
    <row r="547" spans="1:5" x14ac:dyDescent="0.25">
      <c r="A547" s="12" t="s">
        <v>34</v>
      </c>
      <c r="B547" s="12"/>
      <c r="C547" s="12"/>
      <c r="D547" s="12"/>
      <c r="E547" s="12"/>
    </row>
    <row r="548" spans="1:5" x14ac:dyDescent="0.25">
      <c r="A548" s="2"/>
      <c r="B548" s="3">
        <v>44013</v>
      </c>
      <c r="C548" s="1" t="s">
        <v>16</v>
      </c>
      <c r="D548" s="1"/>
      <c r="E548" s="7">
        <v>388673.46</v>
      </c>
    </row>
    <row r="549" spans="1:5" x14ac:dyDescent="0.25">
      <c r="A549" s="2"/>
      <c r="B549" s="3"/>
      <c r="C549" s="1"/>
      <c r="D549" s="9" t="s">
        <v>5</v>
      </c>
      <c r="E549" s="10">
        <f>SUM(E548:E548)</f>
        <v>388673.46</v>
      </c>
    </row>
    <row r="550" spans="1:5" x14ac:dyDescent="0.25">
      <c r="A550" s="12" t="s">
        <v>50</v>
      </c>
      <c r="B550" s="12"/>
      <c r="C550" s="12"/>
      <c r="D550" s="12"/>
      <c r="E550" s="12"/>
    </row>
    <row r="551" spans="1:5" x14ac:dyDescent="0.25">
      <c r="A551" s="2"/>
      <c r="B551" s="3">
        <v>44013</v>
      </c>
      <c r="C551" s="1" t="s">
        <v>16</v>
      </c>
      <c r="D551" s="1"/>
      <c r="E551" s="7">
        <v>300000</v>
      </c>
    </row>
    <row r="552" spans="1:5" x14ac:dyDescent="0.25">
      <c r="A552" s="2"/>
      <c r="B552" s="3"/>
      <c r="C552" s="1"/>
      <c r="D552" s="9" t="s">
        <v>5</v>
      </c>
      <c r="E552" s="10">
        <f>SUM(E551:E551)</f>
        <v>300000</v>
      </c>
    </row>
    <row r="553" spans="1:5" x14ac:dyDescent="0.25">
      <c r="A553" s="2"/>
      <c r="B553" s="3"/>
      <c r="C553" s="1"/>
      <c r="D553" s="9" t="s">
        <v>664</v>
      </c>
      <c r="E553" s="10">
        <f>E546+E549+E552</f>
        <v>808287.46</v>
      </c>
    </row>
    <row r="554" spans="1:5" x14ac:dyDescent="0.25">
      <c r="A554" s="11" t="s">
        <v>665</v>
      </c>
      <c r="B554" s="11"/>
      <c r="C554" s="11"/>
      <c r="D554" s="11"/>
      <c r="E554" s="11"/>
    </row>
    <row r="555" spans="1:5" x14ac:dyDescent="0.25">
      <c r="A555" s="12" t="s">
        <v>15</v>
      </c>
      <c r="B555" s="12"/>
      <c r="C555" s="12"/>
      <c r="D555" s="12"/>
      <c r="E555" s="12"/>
    </row>
    <row r="556" spans="1:5" x14ac:dyDescent="0.25">
      <c r="A556" s="2"/>
      <c r="B556" s="3">
        <v>44013</v>
      </c>
      <c r="C556" s="1" t="s">
        <v>16</v>
      </c>
      <c r="D556" s="1"/>
      <c r="E556" s="7">
        <v>140064.54</v>
      </c>
    </row>
    <row r="557" spans="1:5" ht="21" x14ac:dyDescent="0.25">
      <c r="A557" s="2" t="s">
        <v>84</v>
      </c>
      <c r="B557" s="3">
        <v>44159</v>
      </c>
      <c r="C557" s="1" t="s">
        <v>85</v>
      </c>
      <c r="D557" s="1" t="s">
        <v>33</v>
      </c>
      <c r="E557" s="7">
        <v>-5513</v>
      </c>
    </row>
    <row r="558" spans="1:5" ht="21" x14ac:dyDescent="0.25">
      <c r="A558" s="2" t="s">
        <v>86</v>
      </c>
      <c r="B558" s="3">
        <v>44159</v>
      </c>
      <c r="C558" s="1" t="s">
        <v>87</v>
      </c>
      <c r="D558" s="1" t="s">
        <v>33</v>
      </c>
      <c r="E558" s="7">
        <v>-3902</v>
      </c>
    </row>
    <row r="559" spans="1:5" ht="21" x14ac:dyDescent="0.25">
      <c r="A559" s="2" t="s">
        <v>88</v>
      </c>
      <c r="B559" s="3">
        <v>44159</v>
      </c>
      <c r="C559" s="1" t="s">
        <v>89</v>
      </c>
      <c r="D559" s="1" t="s">
        <v>33</v>
      </c>
      <c r="E559" s="7">
        <v>-7150</v>
      </c>
    </row>
    <row r="560" spans="1:5" ht="21" x14ac:dyDescent="0.25">
      <c r="A560" s="2" t="s">
        <v>94</v>
      </c>
      <c r="B560" s="3">
        <v>44159</v>
      </c>
      <c r="C560" s="1" t="s">
        <v>95</v>
      </c>
      <c r="D560" s="1" t="s">
        <v>33</v>
      </c>
      <c r="E560" s="7">
        <v>-3902</v>
      </c>
    </row>
    <row r="561" spans="1:5" ht="21" x14ac:dyDescent="0.25">
      <c r="A561" s="2" t="s">
        <v>100</v>
      </c>
      <c r="B561" s="3">
        <v>44159</v>
      </c>
      <c r="C561" s="1" t="s">
        <v>101</v>
      </c>
      <c r="D561" s="1" t="s">
        <v>33</v>
      </c>
      <c r="E561" s="7">
        <v>-3534</v>
      </c>
    </row>
    <row r="562" spans="1:5" ht="21" x14ac:dyDescent="0.25">
      <c r="A562" s="2" t="s">
        <v>102</v>
      </c>
      <c r="B562" s="3">
        <v>44159</v>
      </c>
      <c r="C562" s="1" t="s">
        <v>103</v>
      </c>
      <c r="D562" s="1" t="s">
        <v>33</v>
      </c>
      <c r="E562" s="7">
        <v>-4945</v>
      </c>
    </row>
    <row r="563" spans="1:5" ht="21" x14ac:dyDescent="0.25">
      <c r="A563" s="2" t="s">
        <v>98</v>
      </c>
      <c r="B563" s="3">
        <v>44159</v>
      </c>
      <c r="C563" s="1" t="s">
        <v>99</v>
      </c>
      <c r="D563" s="1" t="s">
        <v>33</v>
      </c>
      <c r="E563" s="7">
        <v>-8341</v>
      </c>
    </row>
    <row r="564" spans="1:5" ht="21" x14ac:dyDescent="0.25">
      <c r="A564" s="2" t="s">
        <v>96</v>
      </c>
      <c r="B564" s="3">
        <v>44159</v>
      </c>
      <c r="C564" s="1" t="s">
        <v>97</v>
      </c>
      <c r="D564" s="1" t="s">
        <v>33</v>
      </c>
      <c r="E564" s="7">
        <v>-12383</v>
      </c>
    </row>
    <row r="565" spans="1:5" ht="21" x14ac:dyDescent="0.25">
      <c r="A565" s="2" t="s">
        <v>104</v>
      </c>
      <c r="B565" s="3">
        <v>44159</v>
      </c>
      <c r="C565" s="1" t="s">
        <v>105</v>
      </c>
      <c r="D565" s="1" t="s">
        <v>33</v>
      </c>
      <c r="E565" s="7">
        <v>-9610</v>
      </c>
    </row>
    <row r="566" spans="1:5" ht="31.5" x14ac:dyDescent="0.25">
      <c r="A566" s="2" t="s">
        <v>90</v>
      </c>
      <c r="B566" s="3">
        <v>44159</v>
      </c>
      <c r="C566" s="1" t="s">
        <v>91</v>
      </c>
      <c r="D566" s="1" t="s">
        <v>33</v>
      </c>
      <c r="E566" s="7">
        <v>-6894</v>
      </c>
    </row>
    <row r="567" spans="1:5" ht="21" x14ac:dyDescent="0.25">
      <c r="A567" s="2" t="s">
        <v>92</v>
      </c>
      <c r="B567" s="3">
        <v>44164</v>
      </c>
      <c r="C567" s="1" t="s">
        <v>93</v>
      </c>
      <c r="D567" s="1" t="s">
        <v>33</v>
      </c>
      <c r="E567" s="7">
        <v>-3603</v>
      </c>
    </row>
    <row r="568" spans="1:5" ht="21" x14ac:dyDescent="0.25">
      <c r="A568" s="2" t="s">
        <v>106</v>
      </c>
      <c r="B568" s="3">
        <v>44165</v>
      </c>
      <c r="C568" s="1" t="s">
        <v>107</v>
      </c>
      <c r="D568" s="1" t="s">
        <v>108</v>
      </c>
      <c r="E568" s="7">
        <v>-7263</v>
      </c>
    </row>
    <row r="569" spans="1:5" x14ac:dyDescent="0.25">
      <c r="A569" s="2"/>
      <c r="B569" s="3"/>
      <c r="C569" s="1"/>
      <c r="D569" s="9" t="s">
        <v>5</v>
      </c>
      <c r="E569" s="10">
        <f>SUM(E556:E568)</f>
        <v>63024.540000000008</v>
      </c>
    </row>
    <row r="570" spans="1:5" x14ac:dyDescent="0.25">
      <c r="A570" s="12" t="s">
        <v>34</v>
      </c>
      <c r="B570" s="12"/>
      <c r="C570" s="12"/>
      <c r="D570" s="12"/>
      <c r="E570" s="12"/>
    </row>
    <row r="571" spans="1:5" x14ac:dyDescent="0.25">
      <c r="A571" s="2"/>
      <c r="B571" s="3">
        <v>44013</v>
      </c>
      <c r="C571" s="1" t="s">
        <v>16</v>
      </c>
      <c r="D571" s="1"/>
      <c r="E571" s="7">
        <v>350000</v>
      </c>
    </row>
    <row r="572" spans="1:5" x14ac:dyDescent="0.25">
      <c r="A572" s="2"/>
      <c r="B572" s="3"/>
      <c r="C572" s="1"/>
      <c r="D572" s="9" t="s">
        <v>5</v>
      </c>
      <c r="E572" s="10">
        <f>SUM(E571:E571)</f>
        <v>350000</v>
      </c>
    </row>
    <row r="573" spans="1:5" x14ac:dyDescent="0.25">
      <c r="A573" s="12" t="s">
        <v>50</v>
      </c>
      <c r="B573" s="12"/>
      <c r="C573" s="12"/>
      <c r="D573" s="12"/>
      <c r="E573" s="12"/>
    </row>
    <row r="574" spans="1:5" x14ac:dyDescent="0.25">
      <c r="A574" s="2"/>
      <c r="B574" s="3">
        <v>44013</v>
      </c>
      <c r="C574" s="1" t="s">
        <v>16</v>
      </c>
      <c r="D574" s="1"/>
      <c r="E574" s="7">
        <v>300000</v>
      </c>
    </row>
    <row r="575" spans="1:5" x14ac:dyDescent="0.25">
      <c r="A575" s="2"/>
      <c r="B575" s="3"/>
      <c r="C575" s="1"/>
      <c r="D575" s="9" t="s">
        <v>5</v>
      </c>
      <c r="E575" s="10">
        <f>SUM(E574:E574)</f>
        <v>300000</v>
      </c>
    </row>
    <row r="576" spans="1:5" x14ac:dyDescent="0.25">
      <c r="A576" s="2"/>
      <c r="B576" s="3"/>
      <c r="C576" s="1"/>
      <c r="D576" s="9" t="s">
        <v>666</v>
      </c>
      <c r="E576" s="10">
        <f>E569+E572+E575</f>
        <v>713024.54</v>
      </c>
    </row>
    <row r="577" spans="1:5" x14ac:dyDescent="0.25">
      <c r="A577" s="11" t="s">
        <v>667</v>
      </c>
      <c r="B577" s="11"/>
      <c r="C577" s="11"/>
      <c r="D577" s="11"/>
      <c r="E577" s="11"/>
    </row>
    <row r="578" spans="1:5" x14ac:dyDescent="0.25">
      <c r="A578" s="12" t="s">
        <v>668</v>
      </c>
      <c r="B578" s="12"/>
      <c r="C578" s="12"/>
      <c r="D578" s="12"/>
      <c r="E578" s="12"/>
    </row>
    <row r="579" spans="1:5" ht="31.5" x14ac:dyDescent="0.25">
      <c r="A579" s="2" t="s">
        <v>9</v>
      </c>
      <c r="B579" s="3">
        <v>44092</v>
      </c>
      <c r="C579" s="1" t="s">
        <v>10</v>
      </c>
      <c r="D579" s="1" t="s">
        <v>11</v>
      </c>
      <c r="E579" s="7">
        <v>10000</v>
      </c>
    </row>
    <row r="580" spans="1:5" ht="42" x14ac:dyDescent="0.25">
      <c r="A580" s="2" t="s">
        <v>12</v>
      </c>
      <c r="B580" s="3">
        <v>44092</v>
      </c>
      <c r="C580" s="1" t="s">
        <v>13</v>
      </c>
      <c r="D580" s="1" t="s">
        <v>14</v>
      </c>
      <c r="E580" s="7">
        <v>-10000</v>
      </c>
    </row>
    <row r="581" spans="1:5" x14ac:dyDescent="0.25">
      <c r="A581" s="2"/>
      <c r="B581" s="3"/>
      <c r="C581" s="1"/>
      <c r="D581" s="9" t="s">
        <v>5</v>
      </c>
      <c r="E581" s="10">
        <f>SUM(E579:E580)</f>
        <v>0</v>
      </c>
    </row>
    <row r="582" spans="1:5" x14ac:dyDescent="0.25">
      <c r="A582" s="12" t="s">
        <v>15</v>
      </c>
      <c r="B582" s="12"/>
      <c r="C582" s="12"/>
      <c r="D582" s="12"/>
      <c r="E582" s="12"/>
    </row>
    <row r="583" spans="1:5" ht="42" x14ac:dyDescent="0.25">
      <c r="A583" s="2" t="s">
        <v>12</v>
      </c>
      <c r="B583" s="3">
        <v>44092</v>
      </c>
      <c r="C583" s="1" t="s">
        <v>13</v>
      </c>
      <c r="D583" s="1" t="s">
        <v>14</v>
      </c>
      <c r="E583" s="7">
        <v>-2000</v>
      </c>
    </row>
    <row r="584" spans="1:5" ht="31.5" x14ac:dyDescent="0.25">
      <c r="A584" s="2" t="s">
        <v>9</v>
      </c>
      <c r="B584" s="3">
        <v>44092</v>
      </c>
      <c r="C584" s="1" t="s">
        <v>10</v>
      </c>
      <c r="D584" s="1" t="s">
        <v>11</v>
      </c>
      <c r="E584" s="7">
        <v>2000</v>
      </c>
    </row>
    <row r="585" spans="1:5" x14ac:dyDescent="0.25">
      <c r="A585" s="2"/>
      <c r="B585" s="3"/>
      <c r="C585" s="1"/>
      <c r="D585" s="9" t="s">
        <v>5</v>
      </c>
      <c r="E585" s="10">
        <f>SUM(E583:E584)</f>
        <v>0</v>
      </c>
    </row>
    <row r="586" spans="1:5" x14ac:dyDescent="0.25">
      <c r="A586" s="12" t="s">
        <v>34</v>
      </c>
      <c r="B586" s="12"/>
      <c r="C586" s="12"/>
      <c r="D586" s="12"/>
      <c r="E586" s="12"/>
    </row>
    <row r="587" spans="1:5" x14ac:dyDescent="0.25">
      <c r="A587" s="2"/>
      <c r="B587" s="3">
        <v>44013</v>
      </c>
      <c r="C587" s="1" t="s">
        <v>16</v>
      </c>
      <c r="D587" s="1"/>
      <c r="E587" s="7">
        <v>1846.2</v>
      </c>
    </row>
    <row r="588" spans="1:5" ht="31.5" x14ac:dyDescent="0.25">
      <c r="A588" s="2" t="s">
        <v>31</v>
      </c>
      <c r="B588" s="3">
        <v>44018</v>
      </c>
      <c r="C588" s="1" t="s">
        <v>32</v>
      </c>
      <c r="D588" s="1" t="s">
        <v>33</v>
      </c>
      <c r="E588" s="7">
        <v>-1846</v>
      </c>
    </row>
    <row r="589" spans="1:5" ht="21" x14ac:dyDescent="0.25">
      <c r="A589" s="2" t="s">
        <v>669</v>
      </c>
      <c r="B589" s="3">
        <v>44039</v>
      </c>
      <c r="C589" s="1" t="s">
        <v>670</v>
      </c>
      <c r="D589" s="1"/>
      <c r="E589" s="7">
        <v>1775</v>
      </c>
    </row>
    <row r="590" spans="1:5" ht="42" x14ac:dyDescent="0.25">
      <c r="A590" s="2" t="s">
        <v>671</v>
      </c>
      <c r="B590" s="3">
        <v>44060</v>
      </c>
      <c r="C590" s="1" t="s">
        <v>672</v>
      </c>
      <c r="D590" s="1" t="s">
        <v>118</v>
      </c>
      <c r="E590" s="7">
        <v>-1775</v>
      </c>
    </row>
    <row r="591" spans="1:5" x14ac:dyDescent="0.25">
      <c r="A591" s="2"/>
      <c r="B591" s="3"/>
      <c r="C591" s="1"/>
      <c r="D591" s="9" t="s">
        <v>5</v>
      </c>
      <c r="E591" s="10">
        <f>SUM(E587:E590)</f>
        <v>0.20000000000004547</v>
      </c>
    </row>
    <row r="592" spans="1:5" x14ac:dyDescent="0.25">
      <c r="A592" s="12" t="s">
        <v>50</v>
      </c>
      <c r="B592" s="12"/>
      <c r="C592" s="12"/>
      <c r="D592" s="12"/>
      <c r="E592" s="12"/>
    </row>
    <row r="593" spans="1:5" x14ac:dyDescent="0.25">
      <c r="A593" s="2"/>
      <c r="B593" s="3">
        <v>44013</v>
      </c>
      <c r="C593" s="1" t="s">
        <v>16</v>
      </c>
      <c r="D593" s="1"/>
      <c r="E593" s="7">
        <v>300000</v>
      </c>
    </row>
    <row r="594" spans="1:5" ht="31.5" x14ac:dyDescent="0.25">
      <c r="A594" s="2" t="s">
        <v>31</v>
      </c>
      <c r="B594" s="3">
        <v>44018</v>
      </c>
      <c r="C594" s="1" t="s">
        <v>32</v>
      </c>
      <c r="D594" s="1" t="s">
        <v>33</v>
      </c>
      <c r="E594" s="7">
        <v>-48154</v>
      </c>
    </row>
    <row r="595" spans="1:5" ht="42" x14ac:dyDescent="0.25">
      <c r="A595" s="2" t="s">
        <v>673</v>
      </c>
      <c r="B595" s="3">
        <v>44025</v>
      </c>
      <c r="C595" s="1" t="s">
        <v>674</v>
      </c>
      <c r="D595" s="1" t="s">
        <v>247</v>
      </c>
      <c r="E595" s="7">
        <v>-25000</v>
      </c>
    </row>
    <row r="596" spans="1:5" ht="31.5" x14ac:dyDescent="0.25">
      <c r="A596" s="2" t="s">
        <v>675</v>
      </c>
      <c r="B596" s="3">
        <v>44028</v>
      </c>
      <c r="C596" s="1" t="s">
        <v>676</v>
      </c>
      <c r="D596" s="1" t="s">
        <v>677</v>
      </c>
      <c r="E596" s="7">
        <v>-10000</v>
      </c>
    </row>
    <row r="597" spans="1:5" ht="21" x14ac:dyDescent="0.25">
      <c r="A597" s="2" t="s">
        <v>678</v>
      </c>
      <c r="B597" s="3">
        <v>44033</v>
      </c>
      <c r="C597" s="1" t="s">
        <v>679</v>
      </c>
      <c r="D597" s="1" t="s">
        <v>680</v>
      </c>
      <c r="E597" s="7">
        <v>-5200</v>
      </c>
    </row>
    <row r="598" spans="1:5" ht="21" x14ac:dyDescent="0.25">
      <c r="A598" s="2" t="s">
        <v>681</v>
      </c>
      <c r="B598" s="3">
        <v>44039</v>
      </c>
      <c r="C598" s="1" t="s">
        <v>682</v>
      </c>
      <c r="D598" s="1" t="s">
        <v>137</v>
      </c>
      <c r="E598" s="7">
        <v>-3550</v>
      </c>
    </row>
    <row r="599" spans="1:5" ht="42" x14ac:dyDescent="0.25">
      <c r="A599" s="2" t="s">
        <v>671</v>
      </c>
      <c r="B599" s="3">
        <v>44060</v>
      </c>
      <c r="C599" s="1" t="s">
        <v>672</v>
      </c>
      <c r="D599" s="1" t="s">
        <v>118</v>
      </c>
      <c r="E599" s="7">
        <v>-43417</v>
      </c>
    </row>
    <row r="600" spans="1:5" ht="31.5" x14ac:dyDescent="0.25">
      <c r="A600" s="2" t="s">
        <v>255</v>
      </c>
      <c r="B600" s="3">
        <v>44068</v>
      </c>
      <c r="C600" s="1" t="s">
        <v>256</v>
      </c>
      <c r="D600" s="1" t="s">
        <v>257</v>
      </c>
      <c r="E600" s="7">
        <v>-56000</v>
      </c>
    </row>
    <row r="601" spans="1:5" ht="42" x14ac:dyDescent="0.25">
      <c r="A601" s="2" t="s">
        <v>23</v>
      </c>
      <c r="B601" s="3">
        <v>44069</v>
      </c>
      <c r="C601" s="1" t="s">
        <v>24</v>
      </c>
      <c r="D601" s="1" t="s">
        <v>25</v>
      </c>
      <c r="E601" s="7">
        <v>-30000</v>
      </c>
    </row>
    <row r="602" spans="1:5" ht="42" x14ac:dyDescent="0.25">
      <c r="A602" s="2" t="s">
        <v>683</v>
      </c>
      <c r="B602" s="3">
        <v>44119</v>
      </c>
      <c r="C602" s="1" t="s">
        <v>684</v>
      </c>
      <c r="D602" s="1" t="s">
        <v>28</v>
      </c>
      <c r="E602" s="7">
        <v>-53000</v>
      </c>
    </row>
    <row r="603" spans="1:5" ht="21" x14ac:dyDescent="0.25">
      <c r="A603" s="2" t="s">
        <v>82</v>
      </c>
      <c r="B603" s="3">
        <v>44148</v>
      </c>
      <c r="C603" s="1" t="s">
        <v>83</v>
      </c>
      <c r="D603" s="1" t="s">
        <v>33</v>
      </c>
      <c r="E603" s="7">
        <v>-7178</v>
      </c>
    </row>
    <row r="604" spans="1:5" x14ac:dyDescent="0.25">
      <c r="A604" s="2"/>
      <c r="B604" s="3"/>
      <c r="C604" s="1"/>
      <c r="D604" s="9" t="s">
        <v>5</v>
      </c>
      <c r="E604" s="10">
        <f>SUM(E593:E603)</f>
        <v>18501</v>
      </c>
    </row>
    <row r="605" spans="1:5" x14ac:dyDescent="0.25">
      <c r="A605" s="2"/>
      <c r="B605" s="3"/>
      <c r="C605" s="1"/>
      <c r="D605" s="9" t="s">
        <v>685</v>
      </c>
      <c r="E605" s="10">
        <f>E581+E585+E591+E604</f>
        <v>18501.2</v>
      </c>
    </row>
    <row r="606" spans="1:5" x14ac:dyDescent="0.25">
      <c r="A606" s="11" t="s">
        <v>686</v>
      </c>
      <c r="B606" s="11"/>
      <c r="C606" s="11"/>
      <c r="D606" s="11"/>
      <c r="E606" s="11"/>
    </row>
    <row r="607" spans="1:5" x14ac:dyDescent="0.25">
      <c r="A607" s="12" t="s">
        <v>34</v>
      </c>
      <c r="B607" s="12"/>
      <c r="C607" s="12"/>
      <c r="D607" s="12"/>
      <c r="E607" s="12"/>
    </row>
    <row r="608" spans="1:5" x14ac:dyDescent="0.25">
      <c r="A608" s="2"/>
      <c r="B608" s="3">
        <v>44013</v>
      </c>
      <c r="C608" s="1" t="s">
        <v>16</v>
      </c>
      <c r="D608" s="1"/>
      <c r="E608" s="7">
        <v>312545.81</v>
      </c>
    </row>
    <row r="609" spans="1:5" ht="31.5" x14ac:dyDescent="0.25">
      <c r="A609" s="2" t="s">
        <v>444</v>
      </c>
      <c r="B609" s="3">
        <v>44078</v>
      </c>
      <c r="C609" s="1" t="s">
        <v>445</v>
      </c>
      <c r="D609" s="1" t="s">
        <v>446</v>
      </c>
      <c r="E609" s="7">
        <v>-12750</v>
      </c>
    </row>
    <row r="610" spans="1:5" x14ac:dyDescent="0.25">
      <c r="A610" s="2"/>
      <c r="B610" s="3"/>
      <c r="C610" s="1"/>
      <c r="D610" s="9" t="s">
        <v>5</v>
      </c>
      <c r="E610" s="10">
        <f>SUM(E608:E609)</f>
        <v>299795.81</v>
      </c>
    </row>
    <row r="611" spans="1:5" x14ac:dyDescent="0.25">
      <c r="A611" s="12" t="s">
        <v>50</v>
      </c>
      <c r="B611" s="12"/>
      <c r="C611" s="12"/>
      <c r="D611" s="12"/>
      <c r="E611" s="12"/>
    </row>
    <row r="612" spans="1:5" x14ac:dyDescent="0.25">
      <c r="A612" s="2"/>
      <c r="B612" s="3">
        <v>44013</v>
      </c>
      <c r="C612" s="1" t="s">
        <v>16</v>
      </c>
      <c r="D612" s="1"/>
      <c r="E612" s="7">
        <v>300000</v>
      </c>
    </row>
    <row r="613" spans="1:5" x14ac:dyDescent="0.25">
      <c r="A613" s="2"/>
      <c r="B613" s="3"/>
      <c r="C613" s="1"/>
      <c r="D613" s="9" t="s">
        <v>5</v>
      </c>
      <c r="E613" s="10">
        <f>SUM(E612:E612)</f>
        <v>300000</v>
      </c>
    </row>
    <row r="614" spans="1:5" x14ac:dyDescent="0.25">
      <c r="A614" s="2"/>
      <c r="B614" s="3"/>
      <c r="C614" s="1"/>
      <c r="D614" s="9" t="s">
        <v>687</v>
      </c>
      <c r="E614" s="10">
        <f>E610+E613</f>
        <v>599795.81000000006</v>
      </c>
    </row>
    <row r="615" spans="1:5" x14ac:dyDescent="0.25">
      <c r="A615" s="11" t="s">
        <v>688</v>
      </c>
      <c r="B615" s="11"/>
      <c r="C615" s="11"/>
      <c r="D615" s="11"/>
      <c r="E615" s="11"/>
    </row>
    <row r="616" spans="1:5" x14ac:dyDescent="0.25">
      <c r="A616" s="12" t="s">
        <v>15</v>
      </c>
      <c r="B616" s="12"/>
      <c r="C616" s="12"/>
      <c r="D616" s="12"/>
      <c r="E616" s="12"/>
    </row>
    <row r="617" spans="1:5" x14ac:dyDescent="0.25">
      <c r="A617" s="2"/>
      <c r="B617" s="3">
        <v>44013</v>
      </c>
      <c r="C617" s="1" t="s">
        <v>16</v>
      </c>
      <c r="D617" s="1"/>
      <c r="E617" s="7">
        <v>230030.01</v>
      </c>
    </row>
    <row r="618" spans="1:5" ht="31.5" x14ac:dyDescent="0.25">
      <c r="A618" s="2" t="s">
        <v>689</v>
      </c>
      <c r="B618" s="3">
        <v>44049</v>
      </c>
      <c r="C618" s="1" t="s">
        <v>690</v>
      </c>
      <c r="D618" s="1" t="s">
        <v>691</v>
      </c>
      <c r="E618" s="7">
        <v>-5000</v>
      </c>
    </row>
    <row r="619" spans="1:5" ht="31.5" x14ac:dyDescent="0.25">
      <c r="A619" s="2" t="s">
        <v>692</v>
      </c>
      <c r="B619" s="3">
        <v>44082</v>
      </c>
      <c r="C619" s="1" t="s">
        <v>693</v>
      </c>
      <c r="D619" s="1" t="s">
        <v>175</v>
      </c>
      <c r="E619" s="7">
        <v>-7100</v>
      </c>
    </row>
    <row r="620" spans="1:5" ht="42" x14ac:dyDescent="0.25">
      <c r="A620" s="2" t="s">
        <v>23</v>
      </c>
      <c r="B620" s="3">
        <v>44092</v>
      </c>
      <c r="C620" s="1" t="s">
        <v>24</v>
      </c>
      <c r="D620" s="1" t="s">
        <v>25</v>
      </c>
      <c r="E620" s="7">
        <v>-10000</v>
      </c>
    </row>
    <row r="621" spans="1:5" ht="31.5" x14ac:dyDescent="0.25">
      <c r="A621" s="2" t="s">
        <v>178</v>
      </c>
      <c r="B621" s="3">
        <v>44112</v>
      </c>
      <c r="C621" s="1" t="s">
        <v>179</v>
      </c>
      <c r="D621" s="1" t="s">
        <v>28</v>
      </c>
      <c r="E621" s="7">
        <v>-43489</v>
      </c>
    </row>
    <row r="622" spans="1:5" ht="42" x14ac:dyDescent="0.25">
      <c r="A622" s="2" t="s">
        <v>191</v>
      </c>
      <c r="B622" s="3">
        <v>44125</v>
      </c>
      <c r="C622" s="1" t="s">
        <v>192</v>
      </c>
      <c r="D622" s="1" t="s">
        <v>193</v>
      </c>
      <c r="E622" s="7">
        <v>-35000</v>
      </c>
    </row>
    <row r="623" spans="1:5" ht="31.5" x14ac:dyDescent="0.25">
      <c r="A623" s="2" t="s">
        <v>187</v>
      </c>
      <c r="B623" s="3">
        <v>44130</v>
      </c>
      <c r="C623" s="1" t="s">
        <v>188</v>
      </c>
      <c r="D623" s="1" t="s">
        <v>184</v>
      </c>
      <c r="E623" s="7">
        <v>-3000</v>
      </c>
    </row>
    <row r="624" spans="1:5" ht="42" x14ac:dyDescent="0.25">
      <c r="A624" s="2" t="s">
        <v>189</v>
      </c>
      <c r="B624" s="3">
        <v>44130</v>
      </c>
      <c r="C624" s="1" t="s">
        <v>190</v>
      </c>
      <c r="D624" s="1" t="s">
        <v>184</v>
      </c>
      <c r="E624" s="7">
        <v>-3000</v>
      </c>
    </row>
    <row r="625" spans="1:5" ht="42" x14ac:dyDescent="0.25">
      <c r="A625" s="2" t="s">
        <v>182</v>
      </c>
      <c r="B625" s="3">
        <v>44130</v>
      </c>
      <c r="C625" s="1" t="s">
        <v>183</v>
      </c>
      <c r="D625" s="1" t="s">
        <v>184</v>
      </c>
      <c r="E625" s="7">
        <v>-3000</v>
      </c>
    </row>
    <row r="626" spans="1:5" ht="31.5" x14ac:dyDescent="0.25">
      <c r="A626" s="2" t="s">
        <v>185</v>
      </c>
      <c r="B626" s="3">
        <v>44130</v>
      </c>
      <c r="C626" s="1" t="s">
        <v>186</v>
      </c>
      <c r="D626" s="1" t="s">
        <v>184</v>
      </c>
      <c r="E626" s="7">
        <v>-3000</v>
      </c>
    </row>
    <row r="627" spans="1:5" ht="31.5" x14ac:dyDescent="0.25">
      <c r="A627" s="2" t="s">
        <v>197</v>
      </c>
      <c r="B627" s="3">
        <v>44137</v>
      </c>
      <c r="C627" s="1" t="s">
        <v>198</v>
      </c>
      <c r="D627" s="1" t="s">
        <v>199</v>
      </c>
      <c r="E627" s="7">
        <v>-6000</v>
      </c>
    </row>
    <row r="628" spans="1:5" ht="21" x14ac:dyDescent="0.25">
      <c r="A628" s="2" t="s">
        <v>200</v>
      </c>
      <c r="B628" s="3">
        <v>44137</v>
      </c>
      <c r="C628" s="1" t="s">
        <v>201</v>
      </c>
      <c r="D628" s="1" t="s">
        <v>202</v>
      </c>
      <c r="E628" s="7">
        <v>-4096</v>
      </c>
    </row>
    <row r="629" spans="1:5" ht="21" x14ac:dyDescent="0.25">
      <c r="A629" s="2" t="s">
        <v>200</v>
      </c>
      <c r="B629" s="3">
        <v>44137</v>
      </c>
      <c r="C629" s="1" t="s">
        <v>201</v>
      </c>
      <c r="D629" s="1" t="s">
        <v>202</v>
      </c>
      <c r="E629" s="7">
        <v>-26310.5</v>
      </c>
    </row>
    <row r="630" spans="1:5" ht="42" x14ac:dyDescent="0.25">
      <c r="A630" s="2" t="s">
        <v>194</v>
      </c>
      <c r="B630" s="3">
        <v>44137</v>
      </c>
      <c r="C630" s="1" t="s">
        <v>195</v>
      </c>
      <c r="D630" s="1" t="s">
        <v>196</v>
      </c>
      <c r="E630" s="7">
        <v>-4318.25</v>
      </c>
    </row>
    <row r="631" spans="1:5" ht="21" x14ac:dyDescent="0.25">
      <c r="A631" s="2" t="s">
        <v>694</v>
      </c>
      <c r="B631" s="3">
        <v>44137</v>
      </c>
      <c r="C631" s="1" t="s">
        <v>695</v>
      </c>
      <c r="D631" s="1"/>
      <c r="E631" s="7">
        <v>18919</v>
      </c>
    </row>
    <row r="632" spans="1:5" ht="42" x14ac:dyDescent="0.25">
      <c r="A632" s="2" t="s">
        <v>318</v>
      </c>
      <c r="B632" s="3">
        <v>44159</v>
      </c>
      <c r="C632" s="1" t="s">
        <v>319</v>
      </c>
      <c r="D632" s="1" t="s">
        <v>320</v>
      </c>
      <c r="E632" s="7">
        <v>-10000</v>
      </c>
    </row>
    <row r="633" spans="1:5" ht="31.5" x14ac:dyDescent="0.25">
      <c r="A633" s="2" t="s">
        <v>315</v>
      </c>
      <c r="B633" s="3">
        <v>44159</v>
      </c>
      <c r="C633" s="1" t="s">
        <v>316</v>
      </c>
      <c r="D633" s="1" t="s">
        <v>317</v>
      </c>
      <c r="E633" s="7">
        <v>-10000</v>
      </c>
    </row>
    <row r="634" spans="1:5" ht="31.5" x14ac:dyDescent="0.25">
      <c r="A634" s="2" t="s">
        <v>696</v>
      </c>
      <c r="B634" s="3">
        <v>44165</v>
      </c>
      <c r="C634" s="1" t="s">
        <v>697</v>
      </c>
      <c r="D634" s="1" t="s">
        <v>698</v>
      </c>
      <c r="E634" s="7">
        <v>-7500</v>
      </c>
    </row>
    <row r="635" spans="1:5" x14ac:dyDescent="0.25">
      <c r="A635" s="2"/>
      <c r="B635" s="3"/>
      <c r="C635" s="1"/>
      <c r="D635" s="9" t="s">
        <v>5</v>
      </c>
      <c r="E635" s="10">
        <f>SUM(E617:E634)</f>
        <v>68135.260000000009</v>
      </c>
    </row>
    <row r="636" spans="1:5" x14ac:dyDescent="0.25">
      <c r="A636" s="12" t="s">
        <v>115</v>
      </c>
      <c r="B636" s="12"/>
      <c r="C636" s="12"/>
      <c r="D636" s="12"/>
      <c r="E636" s="12"/>
    </row>
    <row r="637" spans="1:5" x14ac:dyDescent="0.25">
      <c r="A637" s="2"/>
      <c r="B637" s="3">
        <v>44013</v>
      </c>
      <c r="C637" s="1" t="s">
        <v>16</v>
      </c>
      <c r="D637" s="1"/>
      <c r="E637" s="7">
        <v>17069</v>
      </c>
    </row>
    <row r="638" spans="1:5" x14ac:dyDescent="0.25">
      <c r="A638" s="2" t="s">
        <v>699</v>
      </c>
      <c r="B638" s="3">
        <v>44028</v>
      </c>
      <c r="C638" s="1" t="s">
        <v>700</v>
      </c>
      <c r="D638" s="1"/>
      <c r="E638" s="7">
        <v>-10000</v>
      </c>
    </row>
    <row r="639" spans="1:5" ht="31.5" x14ac:dyDescent="0.25">
      <c r="A639" s="2" t="s">
        <v>261</v>
      </c>
      <c r="B639" s="3">
        <v>44068</v>
      </c>
      <c r="C639" s="1" t="s">
        <v>262</v>
      </c>
      <c r="D639" s="1" t="s">
        <v>263</v>
      </c>
      <c r="E639" s="7">
        <v>-7069</v>
      </c>
    </row>
    <row r="640" spans="1:5" x14ac:dyDescent="0.25">
      <c r="A640" s="2"/>
      <c r="B640" s="3"/>
      <c r="C640" s="1"/>
      <c r="D640" s="9" t="s">
        <v>5</v>
      </c>
      <c r="E640" s="10">
        <f>SUM(E637:E639)</f>
        <v>0</v>
      </c>
    </row>
    <row r="641" spans="1:5" x14ac:dyDescent="0.25">
      <c r="A641" s="12" t="s">
        <v>34</v>
      </c>
      <c r="B641" s="12"/>
      <c r="C641" s="12"/>
      <c r="D641" s="12"/>
      <c r="E641" s="12"/>
    </row>
    <row r="642" spans="1:5" x14ac:dyDescent="0.25">
      <c r="A642" s="2"/>
      <c r="B642" s="3">
        <v>44013</v>
      </c>
      <c r="C642" s="1" t="s">
        <v>16</v>
      </c>
      <c r="D642" s="1"/>
      <c r="E642" s="7">
        <v>350000</v>
      </c>
    </row>
    <row r="643" spans="1:5" ht="21" x14ac:dyDescent="0.25">
      <c r="A643" s="2" t="s">
        <v>701</v>
      </c>
      <c r="B643" s="3">
        <v>44137</v>
      </c>
      <c r="C643" s="1" t="s">
        <v>702</v>
      </c>
      <c r="D643" s="1"/>
      <c r="E643" s="7">
        <v>75000</v>
      </c>
    </row>
    <row r="644" spans="1:5" ht="21" x14ac:dyDescent="0.25">
      <c r="A644" s="2" t="s">
        <v>701</v>
      </c>
      <c r="B644" s="3">
        <v>44137</v>
      </c>
      <c r="C644" s="1" t="s">
        <v>702</v>
      </c>
      <c r="D644" s="1"/>
      <c r="E644" s="7">
        <v>87081</v>
      </c>
    </row>
    <row r="645" spans="1:5" x14ac:dyDescent="0.25">
      <c r="A645" s="2"/>
      <c r="B645" s="3"/>
      <c r="C645" s="1"/>
      <c r="D645" s="9" t="s">
        <v>5</v>
      </c>
      <c r="E645" s="10">
        <f>SUM(E642:E644)</f>
        <v>512081</v>
      </c>
    </row>
    <row r="646" spans="1:5" x14ac:dyDescent="0.25">
      <c r="A646" s="12" t="s">
        <v>160</v>
      </c>
      <c r="B646" s="12"/>
      <c r="C646" s="12"/>
      <c r="D646" s="12"/>
      <c r="E646" s="12"/>
    </row>
    <row r="647" spans="1:5" x14ac:dyDescent="0.25">
      <c r="A647" s="2"/>
      <c r="B647" s="3">
        <v>44013</v>
      </c>
      <c r="C647" s="1" t="s">
        <v>16</v>
      </c>
      <c r="D647" s="1"/>
      <c r="E647" s="7">
        <v>315000</v>
      </c>
    </row>
    <row r="648" spans="1:5" ht="31.5" x14ac:dyDescent="0.25">
      <c r="A648" s="2" t="s">
        <v>261</v>
      </c>
      <c r="B648" s="3">
        <v>44068</v>
      </c>
      <c r="C648" s="1" t="s">
        <v>262</v>
      </c>
      <c r="D648" s="1" t="s">
        <v>263</v>
      </c>
      <c r="E648" s="7">
        <v>-2931</v>
      </c>
    </row>
    <row r="649" spans="1:5" x14ac:dyDescent="0.25">
      <c r="A649" s="2" t="s">
        <v>299</v>
      </c>
      <c r="B649" s="3">
        <v>44151</v>
      </c>
      <c r="C649" s="1" t="s">
        <v>300</v>
      </c>
      <c r="D649" s="1"/>
      <c r="E649" s="7">
        <v>-2500</v>
      </c>
    </row>
    <row r="650" spans="1:5" ht="21" x14ac:dyDescent="0.25">
      <c r="A650" s="2" t="s">
        <v>301</v>
      </c>
      <c r="B650" s="3">
        <v>44165</v>
      </c>
      <c r="C650" s="1" t="s">
        <v>302</v>
      </c>
      <c r="D650" s="1" t="s">
        <v>303</v>
      </c>
      <c r="E650" s="7">
        <v>-3250</v>
      </c>
    </row>
    <row r="651" spans="1:5" ht="31.5" x14ac:dyDescent="0.25">
      <c r="A651" s="2" t="s">
        <v>696</v>
      </c>
      <c r="B651" s="3">
        <v>44165</v>
      </c>
      <c r="C651" s="1" t="s">
        <v>697</v>
      </c>
      <c r="D651" s="1" t="s">
        <v>698</v>
      </c>
      <c r="E651" s="7">
        <v>-7500</v>
      </c>
    </row>
    <row r="652" spans="1:5" x14ac:dyDescent="0.25">
      <c r="A652" s="2" t="s">
        <v>703</v>
      </c>
      <c r="B652" s="3">
        <v>44168</v>
      </c>
      <c r="C652" s="1" t="s">
        <v>704</v>
      </c>
      <c r="D652" s="1"/>
      <c r="E652" s="7">
        <v>-37500</v>
      </c>
    </row>
    <row r="653" spans="1:5" x14ac:dyDescent="0.25">
      <c r="A653" s="2" t="s">
        <v>705</v>
      </c>
      <c r="B653" s="3">
        <v>44173</v>
      </c>
      <c r="C653" s="1" t="s">
        <v>706</v>
      </c>
      <c r="D653" s="1"/>
      <c r="E653" s="7">
        <v>-10000</v>
      </c>
    </row>
    <row r="654" spans="1:5" ht="31.5" x14ac:dyDescent="0.25">
      <c r="A654" s="2" t="s">
        <v>707</v>
      </c>
      <c r="B654" s="3">
        <v>44175</v>
      </c>
      <c r="C654" s="1" t="s">
        <v>708</v>
      </c>
      <c r="D654" s="1" t="s">
        <v>709</v>
      </c>
      <c r="E654" s="7">
        <v>-20000</v>
      </c>
    </row>
    <row r="655" spans="1:5" ht="31.5" x14ac:dyDescent="0.25">
      <c r="A655" s="2" t="s">
        <v>707</v>
      </c>
      <c r="B655" s="3">
        <v>44175</v>
      </c>
      <c r="C655" s="1" t="s">
        <v>708</v>
      </c>
      <c r="D655" s="1" t="s">
        <v>709</v>
      </c>
      <c r="E655" s="7">
        <v>-20000</v>
      </c>
    </row>
    <row r="656" spans="1:5" ht="31.5" x14ac:dyDescent="0.25">
      <c r="A656" s="2" t="s">
        <v>47</v>
      </c>
      <c r="B656" s="3">
        <v>44179</v>
      </c>
      <c r="C656" s="1" t="s">
        <v>48</v>
      </c>
      <c r="D656" s="1" t="s">
        <v>49</v>
      </c>
      <c r="E656" s="7">
        <v>-15850</v>
      </c>
    </row>
    <row r="657" spans="1:5" x14ac:dyDescent="0.25">
      <c r="A657" s="2"/>
      <c r="B657" s="3"/>
      <c r="C657" s="1"/>
      <c r="D657" s="9" t="s">
        <v>5</v>
      </c>
      <c r="E657" s="10">
        <f>SUM(E647:E656)</f>
        <v>195469</v>
      </c>
    </row>
    <row r="658" spans="1:5" x14ac:dyDescent="0.25">
      <c r="A658" s="12" t="s">
        <v>50</v>
      </c>
      <c r="B658" s="12"/>
      <c r="C658" s="12"/>
      <c r="D658" s="12"/>
      <c r="E658" s="12"/>
    </row>
    <row r="659" spans="1:5" x14ac:dyDescent="0.25">
      <c r="A659" s="2"/>
      <c r="B659" s="3">
        <v>44013</v>
      </c>
      <c r="C659" s="1" t="s">
        <v>16</v>
      </c>
      <c r="D659" s="1"/>
      <c r="E659" s="7">
        <v>300000</v>
      </c>
    </row>
    <row r="660" spans="1:5" ht="21" x14ac:dyDescent="0.25">
      <c r="A660" s="2" t="s">
        <v>710</v>
      </c>
      <c r="B660" s="3">
        <v>44137</v>
      </c>
      <c r="C660" s="1" t="s">
        <v>711</v>
      </c>
      <c r="D660" s="1"/>
      <c r="E660" s="7">
        <v>7737</v>
      </c>
    </row>
    <row r="661" spans="1:5" x14ac:dyDescent="0.25">
      <c r="A661" s="2"/>
      <c r="B661" s="3"/>
      <c r="C661" s="1"/>
      <c r="D661" s="9" t="s">
        <v>5</v>
      </c>
      <c r="E661" s="10">
        <f>SUM(E659:E660)</f>
        <v>307737</v>
      </c>
    </row>
    <row r="662" spans="1:5" x14ac:dyDescent="0.25">
      <c r="A662" s="12" t="s">
        <v>340</v>
      </c>
      <c r="B662" s="12"/>
      <c r="C662" s="12"/>
      <c r="D662" s="12"/>
      <c r="E662" s="12"/>
    </row>
    <row r="663" spans="1:5" x14ac:dyDescent="0.25">
      <c r="A663" s="2"/>
      <c r="B663" s="3">
        <v>44013</v>
      </c>
      <c r="C663" s="1" t="s">
        <v>16</v>
      </c>
      <c r="D663" s="1"/>
      <c r="E663" s="7">
        <v>315000</v>
      </c>
    </row>
    <row r="664" spans="1:5" x14ac:dyDescent="0.25">
      <c r="A664" s="2"/>
      <c r="B664" s="3"/>
      <c r="C664" s="1"/>
      <c r="D664" s="9" t="s">
        <v>5</v>
      </c>
      <c r="E664" s="10">
        <f>SUM(E663:E663)</f>
        <v>315000</v>
      </c>
    </row>
    <row r="665" spans="1:5" x14ac:dyDescent="0.25">
      <c r="A665" s="2"/>
      <c r="B665" s="3"/>
      <c r="C665" s="1"/>
      <c r="D665" s="9" t="s">
        <v>712</v>
      </c>
      <c r="E665" s="10">
        <f>E635+E640+E645+E657+E661+E664</f>
        <v>1398422.26</v>
      </c>
    </row>
    <row r="666" spans="1:5" x14ac:dyDescent="0.25">
      <c r="A666" s="11" t="s">
        <v>713</v>
      </c>
      <c r="B666" s="11"/>
      <c r="C666" s="11"/>
      <c r="D666" s="11"/>
      <c r="E666" s="11"/>
    </row>
    <row r="667" spans="1:5" x14ac:dyDescent="0.25">
      <c r="A667" s="12" t="s">
        <v>34</v>
      </c>
      <c r="B667" s="12"/>
      <c r="C667" s="12"/>
      <c r="D667" s="12"/>
      <c r="E667" s="12"/>
    </row>
    <row r="668" spans="1:5" x14ac:dyDescent="0.25">
      <c r="A668" s="2"/>
      <c r="B668" s="3">
        <v>44013</v>
      </c>
      <c r="C668" s="1" t="s">
        <v>16</v>
      </c>
      <c r="D668" s="1"/>
      <c r="E668" s="7">
        <v>28498.190000000002</v>
      </c>
    </row>
    <row r="669" spans="1:5" ht="42" x14ac:dyDescent="0.25">
      <c r="A669" s="2" t="s">
        <v>714</v>
      </c>
      <c r="B669" s="3">
        <v>44047</v>
      </c>
      <c r="C669" s="1" t="s">
        <v>715</v>
      </c>
      <c r="D669" s="1" t="s">
        <v>716</v>
      </c>
      <c r="E669" s="7">
        <v>-2450</v>
      </c>
    </row>
    <row r="670" spans="1:5" ht="31.5" x14ac:dyDescent="0.25">
      <c r="A670" s="2" t="s">
        <v>717</v>
      </c>
      <c r="B670" s="3">
        <v>44068</v>
      </c>
      <c r="C670" s="1" t="s">
        <v>718</v>
      </c>
      <c r="D670" s="1" t="s">
        <v>271</v>
      </c>
      <c r="E670" s="7">
        <v>-10394.120000000001</v>
      </c>
    </row>
    <row r="671" spans="1:5" ht="31.5" x14ac:dyDescent="0.25">
      <c r="A671" s="2" t="s">
        <v>719</v>
      </c>
      <c r="B671" s="3">
        <v>44088</v>
      </c>
      <c r="C671" s="1" t="s">
        <v>720</v>
      </c>
      <c r="D671" s="1" t="s">
        <v>271</v>
      </c>
      <c r="E671" s="7">
        <v>-7529.96</v>
      </c>
    </row>
    <row r="672" spans="1:5" ht="52.5" x14ac:dyDescent="0.25">
      <c r="A672" s="2" t="s">
        <v>721</v>
      </c>
      <c r="B672" s="3">
        <v>44106</v>
      </c>
      <c r="C672" s="1" t="s">
        <v>722</v>
      </c>
      <c r="D672" s="1" t="s">
        <v>723</v>
      </c>
      <c r="E672" s="7">
        <v>-8124</v>
      </c>
    </row>
    <row r="673" spans="1:5" x14ac:dyDescent="0.25">
      <c r="A673" s="2"/>
      <c r="B673" s="3"/>
      <c r="C673" s="1"/>
      <c r="D673" s="9" t="s">
        <v>5</v>
      </c>
      <c r="E673" s="10">
        <f>SUM(E668:E672)</f>
        <v>0.11000000000149157</v>
      </c>
    </row>
    <row r="674" spans="1:5" x14ac:dyDescent="0.25">
      <c r="A674" s="12" t="s">
        <v>50</v>
      </c>
      <c r="B674" s="12"/>
      <c r="C674" s="12"/>
      <c r="D674" s="12"/>
      <c r="E674" s="12"/>
    </row>
    <row r="675" spans="1:5" x14ac:dyDescent="0.25">
      <c r="A675" s="2"/>
      <c r="B675" s="3">
        <v>44013</v>
      </c>
      <c r="C675" s="1" t="s">
        <v>16</v>
      </c>
      <c r="D675" s="1"/>
      <c r="E675" s="7">
        <v>300000</v>
      </c>
    </row>
    <row r="676" spans="1:5" ht="52.5" x14ac:dyDescent="0.25">
      <c r="A676" s="2" t="s">
        <v>721</v>
      </c>
      <c r="B676" s="3">
        <v>44106</v>
      </c>
      <c r="C676" s="1" t="s">
        <v>722</v>
      </c>
      <c r="D676" s="1" t="s">
        <v>723</v>
      </c>
      <c r="E676" s="7">
        <v>-31876</v>
      </c>
    </row>
    <row r="677" spans="1:5" ht="21" x14ac:dyDescent="0.25">
      <c r="A677" s="2" t="s">
        <v>724</v>
      </c>
      <c r="B677" s="3">
        <v>44123</v>
      </c>
      <c r="C677" s="1" t="s">
        <v>725</v>
      </c>
      <c r="D677" s="1" t="s">
        <v>28</v>
      </c>
      <c r="E677" s="7">
        <v>-47048.480000000003</v>
      </c>
    </row>
    <row r="678" spans="1:5" ht="31.5" x14ac:dyDescent="0.25">
      <c r="A678" s="2" t="s">
        <v>726</v>
      </c>
      <c r="B678" s="3">
        <v>44123</v>
      </c>
      <c r="C678" s="1" t="s">
        <v>727</v>
      </c>
      <c r="D678" s="1" t="s">
        <v>28</v>
      </c>
      <c r="E678" s="7">
        <v>-64845.599999999999</v>
      </c>
    </row>
    <row r="679" spans="1:5" ht="31.5" x14ac:dyDescent="0.25">
      <c r="A679" s="2" t="s">
        <v>728</v>
      </c>
      <c r="B679" s="3">
        <v>44134</v>
      </c>
      <c r="C679" s="1" t="s">
        <v>729</v>
      </c>
      <c r="D679" s="1" t="s">
        <v>730</v>
      </c>
      <c r="E679" s="7">
        <v>-28000</v>
      </c>
    </row>
    <row r="680" spans="1:5" ht="31.5" x14ac:dyDescent="0.25">
      <c r="A680" s="2" t="s">
        <v>731</v>
      </c>
      <c r="B680" s="3">
        <v>44134</v>
      </c>
      <c r="C680" s="1" t="s">
        <v>732</v>
      </c>
      <c r="D680" s="1" t="s">
        <v>28</v>
      </c>
      <c r="E680" s="7">
        <v>-47213.13</v>
      </c>
    </row>
    <row r="681" spans="1:5" ht="21" x14ac:dyDescent="0.25">
      <c r="A681" s="2" t="s">
        <v>733</v>
      </c>
      <c r="B681" s="3">
        <v>44137</v>
      </c>
      <c r="C681" s="1" t="s">
        <v>734</v>
      </c>
      <c r="D681" s="1"/>
      <c r="E681" s="7">
        <v>-7737</v>
      </c>
    </row>
    <row r="682" spans="1:5" x14ac:dyDescent="0.25">
      <c r="A682" s="2" t="s">
        <v>735</v>
      </c>
      <c r="B682" s="3">
        <v>44137</v>
      </c>
      <c r="C682" s="1" t="s">
        <v>736</v>
      </c>
      <c r="D682" s="1" t="s">
        <v>175</v>
      </c>
      <c r="E682" s="7">
        <v>-7100</v>
      </c>
    </row>
    <row r="683" spans="1:5" ht="42" x14ac:dyDescent="0.25">
      <c r="A683" s="2" t="s">
        <v>737</v>
      </c>
      <c r="B683" s="3">
        <v>44137</v>
      </c>
      <c r="C683" s="1" t="s">
        <v>738</v>
      </c>
      <c r="D683" s="1" t="s">
        <v>739</v>
      </c>
      <c r="E683" s="7">
        <v>-66179</v>
      </c>
    </row>
    <row r="684" spans="1:5" x14ac:dyDescent="0.25">
      <c r="A684" s="2"/>
      <c r="B684" s="3"/>
      <c r="C684" s="1"/>
      <c r="D684" s="9" t="s">
        <v>5</v>
      </c>
      <c r="E684" s="10">
        <f>SUM(E675:E683)</f>
        <v>0.78999999997904524</v>
      </c>
    </row>
    <row r="685" spans="1:5" x14ac:dyDescent="0.25">
      <c r="A685" s="2"/>
      <c r="B685" s="3"/>
      <c r="C685" s="1"/>
      <c r="D685" s="9" t="s">
        <v>740</v>
      </c>
      <c r="E685" s="10">
        <f>E673+E684</f>
        <v>0.89999999998053681</v>
      </c>
    </row>
    <row r="686" spans="1:5" x14ac:dyDescent="0.25">
      <c r="A686" s="11" t="s">
        <v>741</v>
      </c>
      <c r="B686" s="11"/>
      <c r="C686" s="11"/>
      <c r="D686" s="11"/>
      <c r="E686" s="11"/>
    </row>
    <row r="687" spans="1:5" x14ac:dyDescent="0.25">
      <c r="A687" s="12" t="s">
        <v>34</v>
      </c>
      <c r="B687" s="12"/>
      <c r="C687" s="12"/>
      <c r="D687" s="12"/>
      <c r="E687" s="12"/>
    </row>
    <row r="688" spans="1:5" x14ac:dyDescent="0.25">
      <c r="A688" s="2"/>
      <c r="B688" s="3">
        <v>44013</v>
      </c>
      <c r="C688" s="1" t="s">
        <v>16</v>
      </c>
      <c r="D688" s="1"/>
      <c r="E688" s="7">
        <v>200069.22</v>
      </c>
    </row>
    <row r="689" spans="1:5" ht="31.5" x14ac:dyDescent="0.25">
      <c r="A689" s="2" t="s">
        <v>742</v>
      </c>
      <c r="B689" s="3">
        <v>44083</v>
      </c>
      <c r="C689" s="1" t="s">
        <v>743</v>
      </c>
      <c r="D689" s="1" t="s">
        <v>33</v>
      </c>
      <c r="E689" s="7">
        <v>-3265.35</v>
      </c>
    </row>
    <row r="690" spans="1:5" ht="21" x14ac:dyDescent="0.25">
      <c r="A690" s="2" t="s">
        <v>744</v>
      </c>
      <c r="B690" s="3">
        <v>44095</v>
      </c>
      <c r="C690" s="1" t="s">
        <v>745</v>
      </c>
      <c r="D690" s="1"/>
      <c r="E690" s="7">
        <v>-10000</v>
      </c>
    </row>
    <row r="691" spans="1:5" ht="31.5" x14ac:dyDescent="0.25">
      <c r="A691" s="2" t="s">
        <v>382</v>
      </c>
      <c r="B691" s="3">
        <v>44110</v>
      </c>
      <c r="C691" s="1" t="s">
        <v>383</v>
      </c>
      <c r="D691" s="1" t="s">
        <v>384</v>
      </c>
      <c r="E691" s="7">
        <v>-718.5</v>
      </c>
    </row>
    <row r="692" spans="1:5" ht="31.5" x14ac:dyDescent="0.25">
      <c r="A692" s="2" t="s">
        <v>387</v>
      </c>
      <c r="B692" s="3">
        <v>44117</v>
      </c>
      <c r="C692" s="1" t="s">
        <v>388</v>
      </c>
      <c r="D692" s="1" t="s">
        <v>28</v>
      </c>
      <c r="E692" s="7">
        <v>-107319</v>
      </c>
    </row>
    <row r="693" spans="1:5" ht="31.5" x14ac:dyDescent="0.25">
      <c r="A693" s="2" t="s">
        <v>385</v>
      </c>
      <c r="B693" s="3">
        <v>44117</v>
      </c>
      <c r="C693" s="1" t="s">
        <v>386</v>
      </c>
      <c r="D693" s="1" t="s">
        <v>149</v>
      </c>
      <c r="E693" s="7">
        <v>-78766.240000000005</v>
      </c>
    </row>
    <row r="694" spans="1:5" x14ac:dyDescent="0.25">
      <c r="A694" s="2"/>
      <c r="B694" s="3"/>
      <c r="C694" s="1"/>
      <c r="D694" s="9" t="s">
        <v>5</v>
      </c>
      <c r="E694" s="10">
        <f>SUM(E688:E693)</f>
        <v>0.1299999999901047</v>
      </c>
    </row>
    <row r="695" spans="1:5" x14ac:dyDescent="0.25">
      <c r="A695" s="12" t="s">
        <v>50</v>
      </c>
      <c r="B695" s="12"/>
      <c r="C695" s="12"/>
      <c r="D695" s="12"/>
      <c r="E695" s="12"/>
    </row>
    <row r="696" spans="1:5" x14ac:dyDescent="0.25">
      <c r="A696" s="2"/>
      <c r="B696" s="3">
        <v>44013</v>
      </c>
      <c r="C696" s="1" t="s">
        <v>16</v>
      </c>
      <c r="D696" s="1"/>
      <c r="E696" s="7">
        <v>300000</v>
      </c>
    </row>
    <row r="697" spans="1:5" ht="31.5" x14ac:dyDescent="0.25">
      <c r="A697" s="2" t="s">
        <v>387</v>
      </c>
      <c r="B697" s="3">
        <v>44117</v>
      </c>
      <c r="C697" s="1" t="s">
        <v>388</v>
      </c>
      <c r="D697" s="1" t="s">
        <v>28</v>
      </c>
      <c r="E697" s="7">
        <v>-177369.46</v>
      </c>
    </row>
    <row r="698" spans="1:5" ht="31.5" x14ac:dyDescent="0.25">
      <c r="A698" s="2" t="s">
        <v>746</v>
      </c>
      <c r="B698" s="3">
        <v>44120</v>
      </c>
      <c r="C698" s="1" t="s">
        <v>747</v>
      </c>
      <c r="D698" s="1" t="s">
        <v>28</v>
      </c>
      <c r="E698" s="7">
        <v>-90581.08</v>
      </c>
    </row>
    <row r="699" spans="1:5" ht="31.5" x14ac:dyDescent="0.25">
      <c r="A699" s="2" t="s">
        <v>748</v>
      </c>
      <c r="B699" s="3">
        <v>44120</v>
      </c>
      <c r="C699" s="1" t="s">
        <v>749</v>
      </c>
      <c r="D699" s="1" t="s">
        <v>39</v>
      </c>
      <c r="E699" s="7">
        <v>-10072.07</v>
      </c>
    </row>
    <row r="700" spans="1:5" x14ac:dyDescent="0.25">
      <c r="A700" s="2"/>
      <c r="B700" s="3"/>
      <c r="C700" s="1"/>
      <c r="D700" s="9" t="s">
        <v>5</v>
      </c>
      <c r="E700" s="10">
        <f>SUM(E696:E699)</f>
        <v>21977.390000000007</v>
      </c>
    </row>
    <row r="701" spans="1:5" x14ac:dyDescent="0.25">
      <c r="A701" s="2"/>
      <c r="B701" s="3"/>
      <c r="C701" s="1"/>
      <c r="D701" s="9" t="s">
        <v>750</v>
      </c>
      <c r="E701" s="10">
        <f>E694+E700</f>
        <v>21977.519999999997</v>
      </c>
    </row>
    <row r="702" spans="1:5" x14ac:dyDescent="0.25">
      <c r="A702" s="11" t="s">
        <v>751</v>
      </c>
      <c r="B702" s="11"/>
      <c r="C702" s="11"/>
      <c r="D702" s="11"/>
      <c r="E702" s="11"/>
    </row>
    <row r="703" spans="1:5" x14ac:dyDescent="0.25">
      <c r="A703" s="12" t="s">
        <v>34</v>
      </c>
      <c r="B703" s="12"/>
      <c r="C703" s="12"/>
      <c r="D703" s="12"/>
      <c r="E703" s="12"/>
    </row>
    <row r="704" spans="1:5" x14ac:dyDescent="0.25">
      <c r="A704" s="2"/>
      <c r="B704" s="3">
        <v>44013</v>
      </c>
      <c r="C704" s="1" t="s">
        <v>16</v>
      </c>
      <c r="D704" s="1"/>
      <c r="E704" s="7">
        <v>29727.53</v>
      </c>
    </row>
    <row r="705" spans="1:5" ht="42" x14ac:dyDescent="0.25">
      <c r="A705" s="2" t="s">
        <v>380</v>
      </c>
      <c r="B705" s="3">
        <v>44019</v>
      </c>
      <c r="C705" s="1" t="s">
        <v>381</v>
      </c>
      <c r="D705" s="1" t="s">
        <v>149</v>
      </c>
      <c r="E705" s="7">
        <v>-29727</v>
      </c>
    </row>
    <row r="706" spans="1:5" x14ac:dyDescent="0.25">
      <c r="A706" s="2"/>
      <c r="B706" s="3"/>
      <c r="C706" s="1"/>
      <c r="D706" s="9" t="s">
        <v>5</v>
      </c>
      <c r="E706" s="10">
        <f>SUM(E704:E705)</f>
        <v>0.52999999999883585</v>
      </c>
    </row>
    <row r="707" spans="1:5" x14ac:dyDescent="0.25">
      <c r="A707" s="12" t="s">
        <v>50</v>
      </c>
      <c r="B707" s="12"/>
      <c r="C707" s="12"/>
      <c r="D707" s="12"/>
      <c r="E707" s="12"/>
    </row>
    <row r="708" spans="1:5" x14ac:dyDescent="0.25">
      <c r="A708" s="2"/>
      <c r="B708" s="3">
        <v>44013</v>
      </c>
      <c r="C708" s="1" t="s">
        <v>16</v>
      </c>
      <c r="D708" s="1"/>
      <c r="E708" s="7">
        <v>300000</v>
      </c>
    </row>
    <row r="709" spans="1:5" ht="42" x14ac:dyDescent="0.25">
      <c r="A709" s="2" t="s">
        <v>380</v>
      </c>
      <c r="B709" s="3">
        <v>44019</v>
      </c>
      <c r="C709" s="1" t="s">
        <v>381</v>
      </c>
      <c r="D709" s="1" t="s">
        <v>149</v>
      </c>
      <c r="E709" s="7">
        <v>-1954.6000000000001</v>
      </c>
    </row>
    <row r="710" spans="1:5" ht="31.5" x14ac:dyDescent="0.25">
      <c r="A710" s="2" t="s">
        <v>464</v>
      </c>
      <c r="B710" s="3">
        <v>44028</v>
      </c>
      <c r="C710" s="1" t="s">
        <v>465</v>
      </c>
      <c r="D710" s="1" t="s">
        <v>149</v>
      </c>
      <c r="E710" s="7">
        <v>-46769.48</v>
      </c>
    </row>
    <row r="711" spans="1:5" ht="31.5" x14ac:dyDescent="0.25">
      <c r="A711" s="2" t="s">
        <v>752</v>
      </c>
      <c r="B711" s="3">
        <v>44033</v>
      </c>
      <c r="C711" s="1" t="s">
        <v>753</v>
      </c>
      <c r="D711" s="1" t="s">
        <v>754</v>
      </c>
      <c r="E711" s="7">
        <v>-15000</v>
      </c>
    </row>
    <row r="712" spans="1:5" ht="42" x14ac:dyDescent="0.25">
      <c r="A712" s="2" t="s">
        <v>469</v>
      </c>
      <c r="B712" s="3">
        <v>44048</v>
      </c>
      <c r="C712" s="1" t="s">
        <v>470</v>
      </c>
      <c r="D712" s="1" t="s">
        <v>471</v>
      </c>
      <c r="E712" s="7">
        <v>-20000</v>
      </c>
    </row>
    <row r="713" spans="1:5" ht="42" x14ac:dyDescent="0.25">
      <c r="A713" s="2" t="s">
        <v>755</v>
      </c>
      <c r="B713" s="3">
        <v>44060</v>
      </c>
      <c r="C713" s="1" t="s">
        <v>756</v>
      </c>
      <c r="D713" s="1" t="s">
        <v>137</v>
      </c>
      <c r="E713" s="7">
        <v>-3550</v>
      </c>
    </row>
    <row r="714" spans="1:5" ht="42" x14ac:dyDescent="0.25">
      <c r="A714" s="2" t="s">
        <v>414</v>
      </c>
      <c r="B714" s="3">
        <v>44074</v>
      </c>
      <c r="C714" s="1" t="s">
        <v>415</v>
      </c>
      <c r="D714" s="1" t="s">
        <v>416</v>
      </c>
      <c r="E714" s="7">
        <v>-25696</v>
      </c>
    </row>
    <row r="715" spans="1:5" ht="21" x14ac:dyDescent="0.25">
      <c r="A715" s="2" t="s">
        <v>757</v>
      </c>
      <c r="B715" s="3">
        <v>44120</v>
      </c>
      <c r="C715" s="1" t="s">
        <v>758</v>
      </c>
      <c r="D715" s="1" t="s">
        <v>759</v>
      </c>
      <c r="E715" s="7">
        <v>-17000</v>
      </c>
    </row>
    <row r="716" spans="1:5" ht="52.5" x14ac:dyDescent="0.25">
      <c r="A716" s="2" t="s">
        <v>509</v>
      </c>
      <c r="B716" s="3">
        <v>44123</v>
      </c>
      <c r="C716" s="1" t="s">
        <v>510</v>
      </c>
      <c r="D716" s="1" t="s">
        <v>75</v>
      </c>
      <c r="E716" s="7">
        <v>-1137</v>
      </c>
    </row>
    <row r="717" spans="1:5" ht="21" x14ac:dyDescent="0.25">
      <c r="A717" s="2" t="s">
        <v>760</v>
      </c>
      <c r="B717" s="3">
        <v>44133</v>
      </c>
      <c r="C717" s="1" t="s">
        <v>761</v>
      </c>
      <c r="D717" s="1"/>
      <c r="E717" s="7">
        <v>-160000</v>
      </c>
    </row>
    <row r="718" spans="1:5" ht="21" x14ac:dyDescent="0.25">
      <c r="A718" s="2" t="s">
        <v>760</v>
      </c>
      <c r="B718" s="3">
        <v>44139</v>
      </c>
      <c r="C718" s="1" t="s">
        <v>761</v>
      </c>
      <c r="D718" s="1"/>
      <c r="E718" s="7">
        <v>160000</v>
      </c>
    </row>
    <row r="719" spans="1:5" ht="31.5" x14ac:dyDescent="0.25">
      <c r="A719" s="2" t="s">
        <v>762</v>
      </c>
      <c r="B719" s="3">
        <v>44158</v>
      </c>
      <c r="C719" s="1" t="s">
        <v>763</v>
      </c>
      <c r="D719" s="1" t="s">
        <v>118</v>
      </c>
      <c r="E719" s="7">
        <v>-73213.600000000006</v>
      </c>
    </row>
    <row r="720" spans="1:5" x14ac:dyDescent="0.25">
      <c r="A720" s="2"/>
      <c r="B720" s="3"/>
      <c r="C720" s="1"/>
      <c r="D720" s="9" t="s">
        <v>5</v>
      </c>
      <c r="E720" s="10">
        <f>SUM(E708:E719)</f>
        <v>95679.32</v>
      </c>
    </row>
    <row r="721" spans="1:5" x14ac:dyDescent="0.25">
      <c r="A721" s="2"/>
      <c r="B721" s="3"/>
      <c r="C721" s="1"/>
      <c r="D721" s="9" t="s">
        <v>764</v>
      </c>
      <c r="E721" s="10">
        <f>E706+E720</f>
        <v>95679.85</v>
      </c>
    </row>
    <row r="722" spans="1:5" x14ac:dyDescent="0.25">
      <c r="A722" s="11" t="s">
        <v>765</v>
      </c>
      <c r="B722" s="11"/>
      <c r="C722" s="11"/>
      <c r="D722" s="11"/>
      <c r="E722" s="11"/>
    </row>
    <row r="723" spans="1:5" x14ac:dyDescent="0.25">
      <c r="A723" s="12" t="s">
        <v>115</v>
      </c>
      <c r="B723" s="12"/>
      <c r="C723" s="12"/>
      <c r="D723" s="12"/>
      <c r="E723" s="12"/>
    </row>
    <row r="724" spans="1:5" x14ac:dyDescent="0.25">
      <c r="A724" s="2"/>
      <c r="B724" s="3">
        <v>44013</v>
      </c>
      <c r="C724" s="1" t="s">
        <v>16</v>
      </c>
      <c r="D724" s="1"/>
      <c r="E724" s="7">
        <v>45401</v>
      </c>
    </row>
    <row r="725" spans="1:5" x14ac:dyDescent="0.25">
      <c r="A725" s="2" t="s">
        <v>766</v>
      </c>
      <c r="B725" s="3">
        <v>44028</v>
      </c>
      <c r="C725" s="1" t="s">
        <v>767</v>
      </c>
      <c r="D725" s="1"/>
      <c r="E725" s="7">
        <v>10000</v>
      </c>
    </row>
    <row r="726" spans="1:5" ht="31.5" x14ac:dyDescent="0.25">
      <c r="A726" s="2" t="s">
        <v>170</v>
      </c>
      <c r="B726" s="3">
        <v>44068</v>
      </c>
      <c r="C726" s="1" t="s">
        <v>171</v>
      </c>
      <c r="D726" s="1" t="s">
        <v>172</v>
      </c>
      <c r="E726" s="7">
        <v>-9000</v>
      </c>
    </row>
    <row r="727" spans="1:5" ht="52.5" x14ac:dyDescent="0.25">
      <c r="A727" s="2" t="s">
        <v>768</v>
      </c>
      <c r="B727" s="3">
        <v>44151</v>
      </c>
      <c r="C727" s="1" t="s">
        <v>769</v>
      </c>
      <c r="D727" s="1" t="s">
        <v>770</v>
      </c>
      <c r="E727" s="7">
        <v>-5000</v>
      </c>
    </row>
    <row r="728" spans="1:5" x14ac:dyDescent="0.25">
      <c r="A728" s="2"/>
      <c r="B728" s="3"/>
      <c r="C728" s="1"/>
      <c r="D728" s="9" t="s">
        <v>5</v>
      </c>
      <c r="E728" s="10">
        <f>SUM(E724:E727)</f>
        <v>41401</v>
      </c>
    </row>
    <row r="729" spans="1:5" x14ac:dyDescent="0.25">
      <c r="A729" s="12" t="s">
        <v>34</v>
      </c>
      <c r="B729" s="12"/>
      <c r="C729" s="12"/>
      <c r="D729" s="12"/>
      <c r="E729" s="12"/>
    </row>
    <row r="730" spans="1:5" x14ac:dyDescent="0.25">
      <c r="A730" s="2"/>
      <c r="B730" s="3">
        <v>44013</v>
      </c>
      <c r="C730" s="1" t="s">
        <v>16</v>
      </c>
      <c r="D730" s="1"/>
      <c r="E730" s="7">
        <v>48807.85</v>
      </c>
    </row>
    <row r="731" spans="1:5" ht="31.5" x14ac:dyDescent="0.25">
      <c r="A731" s="2" t="s">
        <v>180</v>
      </c>
      <c r="B731" s="3">
        <v>44118</v>
      </c>
      <c r="C731" s="1" t="s">
        <v>181</v>
      </c>
      <c r="D731" s="1" t="s">
        <v>28</v>
      </c>
      <c r="E731" s="7">
        <v>-48807</v>
      </c>
    </row>
    <row r="732" spans="1:5" x14ac:dyDescent="0.25">
      <c r="A732" s="2"/>
      <c r="B732" s="3"/>
      <c r="C732" s="1"/>
      <c r="D732" s="9" t="s">
        <v>5</v>
      </c>
      <c r="E732" s="10">
        <f>SUM(E730:E731)</f>
        <v>0.84999999999854481</v>
      </c>
    </row>
    <row r="733" spans="1:5" x14ac:dyDescent="0.25">
      <c r="A733" s="12" t="s">
        <v>160</v>
      </c>
      <c r="B733" s="12"/>
      <c r="C733" s="12"/>
      <c r="D733" s="12"/>
      <c r="E733" s="12"/>
    </row>
    <row r="734" spans="1:5" x14ac:dyDescent="0.25">
      <c r="A734" s="2"/>
      <c r="B734" s="3">
        <v>44013</v>
      </c>
      <c r="C734" s="1" t="s">
        <v>16</v>
      </c>
      <c r="D734" s="1"/>
      <c r="E734" s="7">
        <v>13799</v>
      </c>
    </row>
    <row r="735" spans="1:5" x14ac:dyDescent="0.25">
      <c r="A735" s="2" t="s">
        <v>161</v>
      </c>
      <c r="B735" s="3">
        <v>44148</v>
      </c>
      <c r="C735" s="1" t="s">
        <v>162</v>
      </c>
      <c r="D735" s="1"/>
      <c r="E735" s="7">
        <v>2500</v>
      </c>
    </row>
    <row r="736" spans="1:5" x14ac:dyDescent="0.25">
      <c r="A736" s="2" t="s">
        <v>639</v>
      </c>
      <c r="B736" s="3">
        <v>44151</v>
      </c>
      <c r="C736" s="1" t="s">
        <v>640</v>
      </c>
      <c r="D736" s="1"/>
      <c r="E736" s="7">
        <v>2500</v>
      </c>
    </row>
    <row r="737" spans="1:5" x14ac:dyDescent="0.25">
      <c r="A737" s="2"/>
      <c r="B737" s="3"/>
      <c r="C737" s="1"/>
      <c r="D737" s="9" t="s">
        <v>5</v>
      </c>
      <c r="E737" s="10">
        <f>SUM(E734:E736)</f>
        <v>18799</v>
      </c>
    </row>
    <row r="738" spans="1:5" x14ac:dyDescent="0.25">
      <c r="A738" s="12" t="s">
        <v>50</v>
      </c>
      <c r="B738" s="12"/>
      <c r="C738" s="12"/>
      <c r="D738" s="12"/>
      <c r="E738" s="12"/>
    </row>
    <row r="739" spans="1:5" x14ac:dyDescent="0.25">
      <c r="A739" s="2"/>
      <c r="B739" s="3">
        <v>44013</v>
      </c>
      <c r="C739" s="1" t="s">
        <v>16</v>
      </c>
      <c r="D739" s="1"/>
      <c r="E739" s="7">
        <v>300000</v>
      </c>
    </row>
    <row r="740" spans="1:5" ht="31.5" x14ac:dyDescent="0.25">
      <c r="A740" s="2" t="s">
        <v>180</v>
      </c>
      <c r="B740" s="3">
        <v>44118</v>
      </c>
      <c r="C740" s="1" t="s">
        <v>181</v>
      </c>
      <c r="D740" s="1" t="s">
        <v>28</v>
      </c>
      <c r="E740" s="7">
        <v>-9005</v>
      </c>
    </row>
    <row r="741" spans="1:5" ht="21" x14ac:dyDescent="0.25">
      <c r="A741" s="2" t="s">
        <v>771</v>
      </c>
      <c r="B741" s="3">
        <v>44147</v>
      </c>
      <c r="C741" s="1" t="s">
        <v>772</v>
      </c>
      <c r="D741" s="1" t="s">
        <v>773</v>
      </c>
      <c r="E741" s="7">
        <v>-3043.3</v>
      </c>
    </row>
    <row r="742" spans="1:5" ht="21" x14ac:dyDescent="0.25">
      <c r="A742" s="2" t="s">
        <v>774</v>
      </c>
      <c r="B742" s="3">
        <v>44147</v>
      </c>
      <c r="C742" s="1" t="s">
        <v>775</v>
      </c>
      <c r="D742" s="1" t="s">
        <v>33</v>
      </c>
      <c r="E742" s="7">
        <v>-4761.93</v>
      </c>
    </row>
    <row r="743" spans="1:5" x14ac:dyDescent="0.25">
      <c r="A743" s="2"/>
      <c r="B743" s="3"/>
      <c r="C743" s="1"/>
      <c r="D743" s="9" t="s">
        <v>5</v>
      </c>
      <c r="E743" s="10">
        <f>SUM(E739:E742)</f>
        <v>283189.77</v>
      </c>
    </row>
    <row r="744" spans="1:5" x14ac:dyDescent="0.25">
      <c r="A744" s="2"/>
      <c r="B744" s="3"/>
      <c r="C744" s="1"/>
      <c r="D744" s="9" t="s">
        <v>776</v>
      </c>
      <c r="E744" s="10">
        <f>E728+E732+E737+E743</f>
        <v>343390.62</v>
      </c>
    </row>
    <row r="745" spans="1:5" x14ac:dyDescent="0.25">
      <c r="A745" s="11" t="s">
        <v>777</v>
      </c>
      <c r="B745" s="11"/>
      <c r="C745" s="11"/>
      <c r="D745" s="11"/>
      <c r="E745" s="11"/>
    </row>
    <row r="746" spans="1:5" x14ac:dyDescent="0.25">
      <c r="A746" s="12" t="s">
        <v>15</v>
      </c>
      <c r="B746" s="12"/>
      <c r="C746" s="12"/>
      <c r="D746" s="12"/>
      <c r="E746" s="12"/>
    </row>
    <row r="747" spans="1:5" x14ac:dyDescent="0.25">
      <c r="A747" s="2"/>
      <c r="B747" s="3">
        <v>44013</v>
      </c>
      <c r="C747" s="1" t="s">
        <v>16</v>
      </c>
      <c r="D747" s="1"/>
      <c r="E747" s="7">
        <v>86710.540000000008</v>
      </c>
    </row>
    <row r="748" spans="1:5" ht="63" x14ac:dyDescent="0.25">
      <c r="A748" s="2" t="s">
        <v>481</v>
      </c>
      <c r="B748" s="3">
        <v>44041</v>
      </c>
      <c r="C748" s="1" t="s">
        <v>482</v>
      </c>
      <c r="D748" s="1" t="s">
        <v>483</v>
      </c>
      <c r="E748" s="7">
        <v>-2000</v>
      </c>
    </row>
    <row r="749" spans="1:5" ht="42" x14ac:dyDescent="0.25">
      <c r="A749" s="2" t="s">
        <v>778</v>
      </c>
      <c r="B749" s="3">
        <v>44041</v>
      </c>
      <c r="C749" s="1" t="s">
        <v>779</v>
      </c>
      <c r="D749" s="1" t="s">
        <v>627</v>
      </c>
      <c r="E749" s="7">
        <v>-3917</v>
      </c>
    </row>
    <row r="750" spans="1:5" ht="63" x14ac:dyDescent="0.25">
      <c r="A750" s="2" t="s">
        <v>498</v>
      </c>
      <c r="B750" s="3">
        <v>44042</v>
      </c>
      <c r="C750" s="1" t="s">
        <v>499</v>
      </c>
      <c r="D750" s="1" t="s">
        <v>500</v>
      </c>
      <c r="E750" s="7">
        <v>-6666</v>
      </c>
    </row>
    <row r="751" spans="1:5" ht="52.5" x14ac:dyDescent="0.25">
      <c r="A751" s="2" t="s">
        <v>489</v>
      </c>
      <c r="B751" s="3">
        <v>44043</v>
      </c>
      <c r="C751" s="1" t="s">
        <v>490</v>
      </c>
      <c r="D751" s="1" t="s">
        <v>491</v>
      </c>
      <c r="E751" s="7">
        <v>-8000</v>
      </c>
    </row>
    <row r="752" spans="1:5" ht="31.5" x14ac:dyDescent="0.25">
      <c r="A752" s="2" t="s">
        <v>484</v>
      </c>
      <c r="B752" s="3">
        <v>44054</v>
      </c>
      <c r="C752" s="1" t="s">
        <v>485</v>
      </c>
      <c r="D752" s="1" t="s">
        <v>486</v>
      </c>
      <c r="E752" s="7">
        <v>-8585</v>
      </c>
    </row>
    <row r="753" spans="1:5" ht="31.5" x14ac:dyDescent="0.25">
      <c r="A753" s="2" t="s">
        <v>484</v>
      </c>
      <c r="B753" s="3">
        <v>44070</v>
      </c>
      <c r="C753" s="1" t="s">
        <v>485</v>
      </c>
      <c r="D753" s="1" t="s">
        <v>486</v>
      </c>
      <c r="E753" s="7">
        <v>1717</v>
      </c>
    </row>
    <row r="754" spans="1:5" ht="31.5" x14ac:dyDescent="0.25">
      <c r="A754" s="2" t="s">
        <v>780</v>
      </c>
      <c r="B754" s="3">
        <v>44096</v>
      </c>
      <c r="C754" s="1" t="s">
        <v>781</v>
      </c>
      <c r="D754" s="1" t="s">
        <v>518</v>
      </c>
      <c r="E754" s="7">
        <v>-59259</v>
      </c>
    </row>
    <row r="755" spans="1:5" x14ac:dyDescent="0.25">
      <c r="A755" s="2"/>
      <c r="B755" s="3"/>
      <c r="C755" s="1"/>
      <c r="D755" s="9" t="s">
        <v>5</v>
      </c>
      <c r="E755" s="10">
        <f>SUM(E747:E754)</f>
        <v>0.54000000000814907</v>
      </c>
    </row>
    <row r="756" spans="1:5" x14ac:dyDescent="0.25">
      <c r="A756" s="12" t="s">
        <v>34</v>
      </c>
      <c r="B756" s="12"/>
      <c r="C756" s="12"/>
      <c r="D756" s="12"/>
      <c r="E756" s="12"/>
    </row>
    <row r="757" spans="1:5" x14ac:dyDescent="0.25">
      <c r="A757" s="2"/>
      <c r="B757" s="3">
        <v>44013</v>
      </c>
      <c r="C757" s="1" t="s">
        <v>16</v>
      </c>
      <c r="D757" s="1"/>
      <c r="E757" s="7">
        <v>350000</v>
      </c>
    </row>
    <row r="758" spans="1:5" ht="31.5" x14ac:dyDescent="0.25">
      <c r="A758" s="2" t="s">
        <v>780</v>
      </c>
      <c r="B758" s="3">
        <v>44096</v>
      </c>
      <c r="C758" s="1" t="s">
        <v>781</v>
      </c>
      <c r="D758" s="1" t="s">
        <v>518</v>
      </c>
      <c r="E758" s="7">
        <v>-246327.30000000002</v>
      </c>
    </row>
    <row r="759" spans="1:5" ht="42" x14ac:dyDescent="0.25">
      <c r="A759" s="2" t="s">
        <v>782</v>
      </c>
      <c r="B759" s="3">
        <v>44096</v>
      </c>
      <c r="C759" s="1" t="s">
        <v>783</v>
      </c>
      <c r="D759" s="1" t="s">
        <v>518</v>
      </c>
      <c r="E759" s="7">
        <v>-103672.34</v>
      </c>
    </row>
    <row r="760" spans="1:5" x14ac:dyDescent="0.25">
      <c r="A760" s="2"/>
      <c r="B760" s="3"/>
      <c r="C760" s="1"/>
      <c r="D760" s="9" t="s">
        <v>5</v>
      </c>
      <c r="E760" s="10">
        <f>SUM(E757:E759)</f>
        <v>0.35999999998603016</v>
      </c>
    </row>
    <row r="761" spans="1:5" x14ac:dyDescent="0.25">
      <c r="A761" s="12" t="s">
        <v>50</v>
      </c>
      <c r="B761" s="12"/>
      <c r="C761" s="12"/>
      <c r="D761" s="12"/>
      <c r="E761" s="12"/>
    </row>
    <row r="762" spans="1:5" x14ac:dyDescent="0.25">
      <c r="A762" s="2"/>
      <c r="B762" s="3">
        <v>44013</v>
      </c>
      <c r="C762" s="1" t="s">
        <v>16</v>
      </c>
      <c r="D762" s="1"/>
      <c r="E762" s="7">
        <v>300000</v>
      </c>
    </row>
    <row r="763" spans="1:5" ht="42" x14ac:dyDescent="0.25">
      <c r="A763" s="2" t="s">
        <v>782</v>
      </c>
      <c r="B763" s="3">
        <v>44096</v>
      </c>
      <c r="C763" s="1" t="s">
        <v>783</v>
      </c>
      <c r="D763" s="1" t="s">
        <v>518</v>
      </c>
      <c r="E763" s="7">
        <v>-44246</v>
      </c>
    </row>
    <row r="764" spans="1:5" x14ac:dyDescent="0.25">
      <c r="A764" s="2"/>
      <c r="B764" s="3"/>
      <c r="C764" s="1"/>
      <c r="D764" s="9" t="s">
        <v>5</v>
      </c>
      <c r="E764" s="10">
        <f>SUM(E762:E763)</f>
        <v>255754</v>
      </c>
    </row>
    <row r="765" spans="1:5" x14ac:dyDescent="0.25">
      <c r="A765" s="2"/>
      <c r="B765" s="3"/>
      <c r="C765" s="1"/>
      <c r="D765" s="9" t="s">
        <v>784</v>
      </c>
      <c r="E765" s="10">
        <f>E755+E760+E764</f>
        <v>255754.9</v>
      </c>
    </row>
    <row r="766" spans="1:5" x14ac:dyDescent="0.25">
      <c r="A766" s="11" t="s">
        <v>785</v>
      </c>
      <c r="B766" s="11"/>
      <c r="C766" s="11"/>
      <c r="D766" s="11"/>
      <c r="E766" s="11"/>
    </row>
    <row r="767" spans="1:5" x14ac:dyDescent="0.25">
      <c r="A767" s="12" t="s">
        <v>786</v>
      </c>
      <c r="B767" s="12"/>
      <c r="C767" s="12"/>
      <c r="D767" s="12"/>
      <c r="E767" s="12"/>
    </row>
    <row r="768" spans="1:5" x14ac:dyDescent="0.25">
      <c r="A768" s="2" t="s">
        <v>787</v>
      </c>
      <c r="B768" s="3">
        <v>44069</v>
      </c>
      <c r="C768" s="1" t="s">
        <v>788</v>
      </c>
      <c r="D768" s="1"/>
      <c r="E768" s="7">
        <v>30000</v>
      </c>
    </row>
    <row r="769" spans="1:5" x14ac:dyDescent="0.25">
      <c r="A769" s="2"/>
      <c r="B769" s="3"/>
      <c r="C769" s="1"/>
      <c r="D769" s="9" t="s">
        <v>5</v>
      </c>
      <c r="E769" s="10">
        <f>SUM(E768:E768)</f>
        <v>30000</v>
      </c>
    </row>
    <row r="770" spans="1:5" x14ac:dyDescent="0.25">
      <c r="A770" s="12" t="s">
        <v>115</v>
      </c>
      <c r="B770" s="12"/>
      <c r="C770" s="12"/>
      <c r="D770" s="12"/>
      <c r="E770" s="12"/>
    </row>
    <row r="771" spans="1:5" x14ac:dyDescent="0.25">
      <c r="A771" s="2"/>
      <c r="B771" s="3">
        <v>44013</v>
      </c>
      <c r="C771" s="1" t="s">
        <v>16</v>
      </c>
      <c r="D771" s="1"/>
      <c r="E771" s="7">
        <v>50000</v>
      </c>
    </row>
    <row r="772" spans="1:5" x14ac:dyDescent="0.25">
      <c r="A772" s="2"/>
      <c r="B772" s="3"/>
      <c r="C772" s="1"/>
      <c r="D772" s="9" t="s">
        <v>5</v>
      </c>
      <c r="E772" s="10">
        <f>SUM(E771:E771)</f>
        <v>50000</v>
      </c>
    </row>
    <row r="773" spans="1:5" x14ac:dyDescent="0.25">
      <c r="A773" s="12" t="s">
        <v>34</v>
      </c>
      <c r="B773" s="12"/>
      <c r="C773" s="12"/>
      <c r="D773" s="12"/>
      <c r="E773" s="12"/>
    </row>
    <row r="774" spans="1:5" x14ac:dyDescent="0.25">
      <c r="A774" s="2"/>
      <c r="B774" s="3">
        <v>44013</v>
      </c>
      <c r="C774" s="1" t="s">
        <v>16</v>
      </c>
      <c r="D774" s="1"/>
      <c r="E774" s="7">
        <v>13686.65</v>
      </c>
    </row>
    <row r="775" spans="1:5" ht="21" x14ac:dyDescent="0.25">
      <c r="A775" s="2" t="s">
        <v>789</v>
      </c>
      <c r="B775" s="3">
        <v>44095</v>
      </c>
      <c r="C775" s="1" t="s">
        <v>790</v>
      </c>
      <c r="D775" s="1"/>
      <c r="E775" s="7">
        <v>10000</v>
      </c>
    </row>
    <row r="776" spans="1:5" ht="31.5" x14ac:dyDescent="0.25">
      <c r="A776" s="2" t="s">
        <v>119</v>
      </c>
      <c r="B776" s="3">
        <v>44106</v>
      </c>
      <c r="C776" s="1" t="s">
        <v>120</v>
      </c>
      <c r="D776" s="1" t="s">
        <v>121</v>
      </c>
      <c r="E776" s="7">
        <v>-2500</v>
      </c>
    </row>
    <row r="777" spans="1:5" ht="31.5" x14ac:dyDescent="0.25">
      <c r="A777" s="2" t="s">
        <v>129</v>
      </c>
      <c r="B777" s="3">
        <v>44116</v>
      </c>
      <c r="C777" s="1" t="s">
        <v>130</v>
      </c>
      <c r="D777" s="1" t="s">
        <v>131</v>
      </c>
      <c r="E777" s="7">
        <v>-1000</v>
      </c>
    </row>
    <row r="778" spans="1:5" ht="31.5" x14ac:dyDescent="0.25">
      <c r="A778" s="2" t="s">
        <v>124</v>
      </c>
      <c r="B778" s="3">
        <v>44120</v>
      </c>
      <c r="C778" s="1" t="s">
        <v>125</v>
      </c>
      <c r="D778" s="1" t="s">
        <v>126</v>
      </c>
      <c r="E778" s="7">
        <v>-20186</v>
      </c>
    </row>
    <row r="779" spans="1:5" x14ac:dyDescent="0.25">
      <c r="A779" s="2"/>
      <c r="B779" s="3"/>
      <c r="C779" s="1"/>
      <c r="D779" s="9" t="s">
        <v>5</v>
      </c>
      <c r="E779" s="10">
        <f>SUM(E774:E778)</f>
        <v>0.65000000000145519</v>
      </c>
    </row>
    <row r="780" spans="1:5" x14ac:dyDescent="0.25">
      <c r="A780" s="12" t="s">
        <v>160</v>
      </c>
      <c r="B780" s="12"/>
      <c r="C780" s="12"/>
      <c r="D780" s="12"/>
      <c r="E780" s="12"/>
    </row>
    <row r="781" spans="1:5" x14ac:dyDescent="0.25">
      <c r="A781" s="2" t="s">
        <v>639</v>
      </c>
      <c r="B781" s="3">
        <v>44173</v>
      </c>
      <c r="C781" s="1" t="s">
        <v>640</v>
      </c>
      <c r="D781" s="1"/>
      <c r="E781" s="7">
        <v>10000</v>
      </c>
    </row>
    <row r="782" spans="1:5" x14ac:dyDescent="0.25">
      <c r="A782" s="2"/>
      <c r="B782" s="3"/>
      <c r="C782" s="1"/>
      <c r="D782" s="9" t="s">
        <v>5</v>
      </c>
      <c r="E782" s="10">
        <f>SUM(E781:E781)</f>
        <v>10000</v>
      </c>
    </row>
    <row r="783" spans="1:5" x14ac:dyDescent="0.25">
      <c r="A783" s="12" t="s">
        <v>50</v>
      </c>
      <c r="B783" s="12"/>
      <c r="C783" s="12"/>
      <c r="D783" s="12"/>
      <c r="E783" s="12"/>
    </row>
    <row r="784" spans="1:5" x14ac:dyDescent="0.25">
      <c r="A784" s="2"/>
      <c r="B784" s="3">
        <v>44013</v>
      </c>
      <c r="C784" s="1" t="s">
        <v>16</v>
      </c>
      <c r="D784" s="1"/>
      <c r="E784" s="7">
        <v>300000</v>
      </c>
    </row>
    <row r="785" spans="1:5" ht="31.5" x14ac:dyDescent="0.25">
      <c r="A785" s="2" t="s">
        <v>132</v>
      </c>
      <c r="B785" s="3">
        <v>44120</v>
      </c>
      <c r="C785" s="1" t="s">
        <v>133</v>
      </c>
      <c r="D785" s="1" t="s">
        <v>134</v>
      </c>
      <c r="E785" s="7">
        <v>-1000</v>
      </c>
    </row>
    <row r="786" spans="1:5" ht="31.5" x14ac:dyDescent="0.25">
      <c r="A786" s="2" t="s">
        <v>124</v>
      </c>
      <c r="B786" s="3">
        <v>44120</v>
      </c>
      <c r="C786" s="1" t="s">
        <v>125</v>
      </c>
      <c r="D786" s="1" t="s">
        <v>126</v>
      </c>
      <c r="E786" s="7">
        <v>-14814</v>
      </c>
    </row>
    <row r="787" spans="1:5" ht="31.5" x14ac:dyDescent="0.25">
      <c r="A787" s="2" t="s">
        <v>129</v>
      </c>
      <c r="B787" s="3">
        <v>44134</v>
      </c>
      <c r="C787" s="1" t="s">
        <v>130</v>
      </c>
      <c r="D787" s="1" t="s">
        <v>131</v>
      </c>
      <c r="E787" s="7">
        <v>-1000</v>
      </c>
    </row>
    <row r="788" spans="1:5" ht="31.5" x14ac:dyDescent="0.25">
      <c r="A788" s="2" t="s">
        <v>129</v>
      </c>
      <c r="B788" s="3">
        <v>44141</v>
      </c>
      <c r="C788" s="1" t="s">
        <v>130</v>
      </c>
      <c r="D788" s="1" t="s">
        <v>131</v>
      </c>
      <c r="E788" s="7">
        <v>1000</v>
      </c>
    </row>
    <row r="789" spans="1:5" ht="31.5" x14ac:dyDescent="0.25">
      <c r="A789" s="2" t="s">
        <v>145</v>
      </c>
      <c r="B789" s="3">
        <v>44164</v>
      </c>
      <c r="C789" s="1" t="s">
        <v>146</v>
      </c>
      <c r="D789" s="1" t="s">
        <v>28</v>
      </c>
      <c r="E789" s="7">
        <v>-62061</v>
      </c>
    </row>
    <row r="790" spans="1:5" ht="21" x14ac:dyDescent="0.25">
      <c r="A790" s="2" t="s">
        <v>143</v>
      </c>
      <c r="B790" s="3">
        <v>44164</v>
      </c>
      <c r="C790" s="1" t="s">
        <v>144</v>
      </c>
      <c r="D790" s="1" t="s">
        <v>28</v>
      </c>
      <c r="E790" s="7">
        <v>-27796</v>
      </c>
    </row>
    <row r="791" spans="1:5" ht="31.5" x14ac:dyDescent="0.25">
      <c r="A791" s="2" t="s">
        <v>154</v>
      </c>
      <c r="B791" s="3">
        <v>44164</v>
      </c>
      <c r="C791" s="1" t="s">
        <v>155</v>
      </c>
      <c r="D791" s="1" t="s">
        <v>149</v>
      </c>
      <c r="E791" s="7">
        <v>-42110</v>
      </c>
    </row>
    <row r="792" spans="1:5" ht="21" x14ac:dyDescent="0.25">
      <c r="A792" s="2" t="s">
        <v>147</v>
      </c>
      <c r="B792" s="3">
        <v>44164</v>
      </c>
      <c r="C792" s="1" t="s">
        <v>148</v>
      </c>
      <c r="D792" s="1" t="s">
        <v>149</v>
      </c>
      <c r="E792" s="7">
        <v>-11305</v>
      </c>
    </row>
    <row r="793" spans="1:5" ht="21" x14ac:dyDescent="0.25">
      <c r="A793" s="2" t="s">
        <v>791</v>
      </c>
      <c r="B793" s="3">
        <v>44164</v>
      </c>
      <c r="C793" s="1" t="s">
        <v>792</v>
      </c>
      <c r="D793" s="1" t="s">
        <v>149</v>
      </c>
      <c r="E793" s="7">
        <v>-41613</v>
      </c>
    </row>
    <row r="794" spans="1:5" ht="31.5" x14ac:dyDescent="0.25">
      <c r="A794" s="2" t="s">
        <v>150</v>
      </c>
      <c r="B794" s="3">
        <v>44164</v>
      </c>
      <c r="C794" s="1" t="s">
        <v>151</v>
      </c>
      <c r="D794" s="1" t="s">
        <v>28</v>
      </c>
      <c r="E794" s="7">
        <v>-35432</v>
      </c>
    </row>
    <row r="795" spans="1:5" ht="31.5" x14ac:dyDescent="0.25">
      <c r="A795" s="2" t="s">
        <v>152</v>
      </c>
      <c r="B795" s="3">
        <v>44164</v>
      </c>
      <c r="C795" s="1" t="s">
        <v>153</v>
      </c>
      <c r="D795" s="1" t="s">
        <v>28</v>
      </c>
      <c r="E795" s="7">
        <v>-42332</v>
      </c>
    </row>
    <row r="796" spans="1:5" ht="31.5" x14ac:dyDescent="0.25">
      <c r="A796" s="2" t="s">
        <v>150</v>
      </c>
      <c r="B796" s="3">
        <v>44165</v>
      </c>
      <c r="C796" s="1" t="s">
        <v>151</v>
      </c>
      <c r="D796" s="1" t="s">
        <v>28</v>
      </c>
      <c r="E796" s="7">
        <v>-5000.83</v>
      </c>
    </row>
    <row r="797" spans="1:5" ht="21" x14ac:dyDescent="0.25">
      <c r="A797" s="2" t="s">
        <v>791</v>
      </c>
      <c r="B797" s="3">
        <v>44165</v>
      </c>
      <c r="C797" s="1" t="s">
        <v>792</v>
      </c>
      <c r="D797" s="1" t="s">
        <v>149</v>
      </c>
      <c r="E797" s="7">
        <v>-12500.470000000001</v>
      </c>
    </row>
    <row r="798" spans="1:5" x14ac:dyDescent="0.25">
      <c r="A798" s="2"/>
      <c r="B798" s="3"/>
      <c r="C798" s="1"/>
      <c r="D798" s="9" t="s">
        <v>5</v>
      </c>
      <c r="E798" s="10">
        <f>SUM(E784:E797)</f>
        <v>4035.6999999999971</v>
      </c>
    </row>
    <row r="799" spans="1:5" x14ac:dyDescent="0.25">
      <c r="A799" s="2"/>
      <c r="B799" s="3"/>
      <c r="C799" s="1"/>
      <c r="D799" s="9" t="s">
        <v>793</v>
      </c>
      <c r="E799" s="10">
        <f>E769+E772+E779+E782+E798</f>
        <v>94036.349999999991</v>
      </c>
    </row>
    <row r="800" spans="1:5" x14ac:dyDescent="0.25">
      <c r="A800" s="11" t="s">
        <v>794</v>
      </c>
      <c r="B800" s="11"/>
      <c r="C800" s="11"/>
      <c r="D800" s="11"/>
      <c r="E800" s="11"/>
    </row>
    <row r="801" spans="1:5" x14ac:dyDescent="0.25">
      <c r="A801" s="12" t="s">
        <v>15</v>
      </c>
      <c r="B801" s="12"/>
      <c r="C801" s="12"/>
      <c r="D801" s="12"/>
      <c r="E801" s="12"/>
    </row>
    <row r="802" spans="1:5" x14ac:dyDescent="0.25">
      <c r="A802" s="2"/>
      <c r="B802" s="3">
        <v>44013</v>
      </c>
      <c r="C802" s="1" t="s">
        <v>16</v>
      </c>
      <c r="D802" s="1"/>
      <c r="E802" s="7">
        <v>274266.5</v>
      </c>
    </row>
    <row r="803" spans="1:5" ht="31.5" x14ac:dyDescent="0.25">
      <c r="A803" s="2" t="s">
        <v>245</v>
      </c>
      <c r="B803" s="3">
        <v>44040</v>
      </c>
      <c r="C803" s="1" t="s">
        <v>246</v>
      </c>
      <c r="D803" s="1" t="s">
        <v>247</v>
      </c>
      <c r="E803" s="7">
        <v>-7750</v>
      </c>
    </row>
    <row r="804" spans="1:5" ht="42" x14ac:dyDescent="0.25">
      <c r="A804" s="2" t="s">
        <v>250</v>
      </c>
      <c r="B804" s="3">
        <v>44088</v>
      </c>
      <c r="C804" s="1" t="s">
        <v>251</v>
      </c>
      <c r="D804" s="1" t="s">
        <v>28</v>
      </c>
      <c r="E804" s="7">
        <v>-100000</v>
      </c>
    </row>
    <row r="805" spans="1:5" ht="31.5" x14ac:dyDescent="0.25">
      <c r="A805" s="2" t="s">
        <v>258</v>
      </c>
      <c r="B805" s="3">
        <v>44096</v>
      </c>
      <c r="C805" s="1" t="s">
        <v>259</v>
      </c>
      <c r="D805" s="1" t="s">
        <v>260</v>
      </c>
      <c r="E805" s="7">
        <v>-46667</v>
      </c>
    </row>
    <row r="806" spans="1:5" ht="21" x14ac:dyDescent="0.25">
      <c r="A806" s="2" t="s">
        <v>80</v>
      </c>
      <c r="B806" s="3">
        <v>44147</v>
      </c>
      <c r="C806" s="1" t="s">
        <v>81</v>
      </c>
      <c r="D806" s="1" t="s">
        <v>33</v>
      </c>
      <c r="E806" s="7">
        <v>-6275</v>
      </c>
    </row>
    <row r="807" spans="1:5" ht="42" x14ac:dyDescent="0.25">
      <c r="A807" s="2" t="s">
        <v>795</v>
      </c>
      <c r="B807" s="3">
        <v>44159</v>
      </c>
      <c r="C807" s="1" t="s">
        <v>796</v>
      </c>
      <c r="D807" s="1" t="s">
        <v>435</v>
      </c>
      <c r="E807" s="7">
        <v>-6487</v>
      </c>
    </row>
    <row r="808" spans="1:5" ht="31.5" x14ac:dyDescent="0.25">
      <c r="A808" s="2" t="s">
        <v>797</v>
      </c>
      <c r="B808" s="3">
        <v>44159</v>
      </c>
      <c r="C808" s="1" t="s">
        <v>798</v>
      </c>
      <c r="D808" s="1" t="s">
        <v>799</v>
      </c>
      <c r="E808" s="7">
        <v>-11009</v>
      </c>
    </row>
    <row r="809" spans="1:5" ht="31.5" x14ac:dyDescent="0.25">
      <c r="A809" s="2" t="s">
        <v>288</v>
      </c>
      <c r="B809" s="3">
        <v>44165</v>
      </c>
      <c r="C809" s="1" t="s">
        <v>289</v>
      </c>
      <c r="D809" s="1" t="s">
        <v>202</v>
      </c>
      <c r="E809" s="7">
        <v>-30138</v>
      </c>
    </row>
    <row r="810" spans="1:5" ht="31.5" x14ac:dyDescent="0.25">
      <c r="A810" s="2" t="s">
        <v>278</v>
      </c>
      <c r="B810" s="3">
        <v>44165</v>
      </c>
      <c r="C810" s="1" t="s">
        <v>279</v>
      </c>
      <c r="D810" s="1" t="s">
        <v>28</v>
      </c>
      <c r="E810" s="7">
        <v>-37392</v>
      </c>
    </row>
    <row r="811" spans="1:5" x14ac:dyDescent="0.25">
      <c r="A811" s="2"/>
      <c r="B811" s="3"/>
      <c r="C811" s="1"/>
      <c r="D811" s="9" t="s">
        <v>5</v>
      </c>
      <c r="E811" s="10">
        <f>SUM(E802:E810)</f>
        <v>28548.5</v>
      </c>
    </row>
    <row r="812" spans="1:5" x14ac:dyDescent="0.25">
      <c r="A812" s="12" t="s">
        <v>34</v>
      </c>
      <c r="B812" s="12"/>
      <c r="C812" s="12"/>
      <c r="D812" s="12"/>
      <c r="E812" s="12"/>
    </row>
    <row r="813" spans="1:5" x14ac:dyDescent="0.25">
      <c r="A813" s="2"/>
      <c r="B813" s="3">
        <v>44013</v>
      </c>
      <c r="C813" s="1" t="s">
        <v>16</v>
      </c>
      <c r="D813" s="1"/>
      <c r="E813" s="7">
        <v>350000</v>
      </c>
    </row>
    <row r="814" spans="1:5" x14ac:dyDescent="0.25">
      <c r="A814" s="2"/>
      <c r="B814" s="3"/>
      <c r="C814" s="1"/>
      <c r="D814" s="9" t="s">
        <v>5</v>
      </c>
      <c r="E814" s="10">
        <f>SUM(E813:E813)</f>
        <v>350000</v>
      </c>
    </row>
    <row r="815" spans="1:5" x14ac:dyDescent="0.25">
      <c r="A815" s="12" t="s">
        <v>50</v>
      </c>
      <c r="B815" s="12"/>
      <c r="C815" s="12"/>
      <c r="D815" s="12"/>
      <c r="E815" s="12"/>
    </row>
    <row r="816" spans="1:5" x14ac:dyDescent="0.25">
      <c r="A816" s="2"/>
      <c r="B816" s="3">
        <v>44013</v>
      </c>
      <c r="C816" s="1" t="s">
        <v>16</v>
      </c>
      <c r="D816" s="1"/>
      <c r="E816" s="7">
        <v>300000</v>
      </c>
    </row>
    <row r="817" spans="1:5" x14ac:dyDescent="0.25">
      <c r="A817" s="2"/>
      <c r="B817" s="3"/>
      <c r="C817" s="1"/>
      <c r="D817" s="9" t="s">
        <v>5</v>
      </c>
      <c r="E817" s="10">
        <f>SUM(E816:E816)</f>
        <v>300000</v>
      </c>
    </row>
    <row r="818" spans="1:5" x14ac:dyDescent="0.25">
      <c r="A818" s="2"/>
      <c r="B818" s="3"/>
      <c r="C818" s="1"/>
      <c r="D818" s="9" t="s">
        <v>800</v>
      </c>
      <c r="E818" s="10">
        <f>E811+E814+E817</f>
        <v>678548.5</v>
      </c>
    </row>
    <row r="819" spans="1:5" x14ac:dyDescent="0.25">
      <c r="A819" s="11" t="s">
        <v>801</v>
      </c>
      <c r="B819" s="11"/>
      <c r="C819" s="11"/>
      <c r="D819" s="11"/>
      <c r="E819" s="11"/>
    </row>
    <row r="820" spans="1:5" x14ac:dyDescent="0.25">
      <c r="A820" s="12" t="s">
        <v>786</v>
      </c>
      <c r="B820" s="12"/>
      <c r="C820" s="12"/>
      <c r="D820" s="12"/>
      <c r="E820" s="12"/>
    </row>
    <row r="821" spans="1:5" x14ac:dyDescent="0.25">
      <c r="A821" s="2"/>
      <c r="B821" s="3">
        <v>44013</v>
      </c>
      <c r="C821" s="1" t="s">
        <v>16</v>
      </c>
      <c r="D821" s="1"/>
      <c r="E821" s="7">
        <v>82589.5</v>
      </c>
    </row>
    <row r="822" spans="1:5" x14ac:dyDescent="0.25">
      <c r="A822" s="2" t="s">
        <v>802</v>
      </c>
      <c r="B822" s="3">
        <v>44069</v>
      </c>
      <c r="C822" s="1" t="s">
        <v>803</v>
      </c>
      <c r="D822" s="1"/>
      <c r="E822" s="7">
        <v>-30000</v>
      </c>
    </row>
    <row r="823" spans="1:5" ht="42" x14ac:dyDescent="0.25">
      <c r="A823" s="2" t="s">
        <v>206</v>
      </c>
      <c r="B823" s="3">
        <v>44096</v>
      </c>
      <c r="C823" s="1" t="s">
        <v>207</v>
      </c>
      <c r="D823" s="1" t="s">
        <v>208</v>
      </c>
      <c r="E823" s="7">
        <v>-1600</v>
      </c>
    </row>
    <row r="824" spans="1:5" x14ac:dyDescent="0.25">
      <c r="A824" s="2"/>
      <c r="B824" s="3"/>
      <c r="C824" s="1"/>
      <c r="D824" s="9" t="s">
        <v>5</v>
      </c>
      <c r="E824" s="10">
        <f>SUM(E821:E823)</f>
        <v>50989.5</v>
      </c>
    </row>
    <row r="825" spans="1:5" x14ac:dyDescent="0.25">
      <c r="A825" s="12" t="s">
        <v>8</v>
      </c>
      <c r="B825" s="12"/>
      <c r="C825" s="12"/>
      <c r="D825" s="12"/>
      <c r="E825" s="12"/>
    </row>
    <row r="826" spans="1:5" x14ac:dyDescent="0.25">
      <c r="A826" s="2"/>
      <c r="B826" s="3">
        <v>44013</v>
      </c>
      <c r="C826" s="1" t="s">
        <v>16</v>
      </c>
      <c r="D826" s="1"/>
      <c r="E826" s="7">
        <v>162630.51999999999</v>
      </c>
    </row>
    <row r="827" spans="1:5" ht="42" x14ac:dyDescent="0.25">
      <c r="A827" s="2" t="s">
        <v>209</v>
      </c>
      <c r="B827" s="3">
        <v>44032</v>
      </c>
      <c r="C827" s="1" t="s">
        <v>210</v>
      </c>
      <c r="D827" s="1" t="s">
        <v>211</v>
      </c>
      <c r="E827" s="7">
        <v>-18227.84</v>
      </c>
    </row>
    <row r="828" spans="1:5" ht="31.5" x14ac:dyDescent="0.25">
      <c r="A828" s="2" t="s">
        <v>804</v>
      </c>
      <c r="B828" s="3">
        <v>44069</v>
      </c>
      <c r="C828" s="1" t="s">
        <v>805</v>
      </c>
      <c r="D828" s="1" t="s">
        <v>137</v>
      </c>
      <c r="E828" s="7">
        <v>-3550</v>
      </c>
    </row>
    <row r="829" spans="1:5" ht="31.5" x14ac:dyDescent="0.25">
      <c r="A829" s="2" t="s">
        <v>214</v>
      </c>
      <c r="B829" s="3">
        <v>44069</v>
      </c>
      <c r="C829" s="1" t="s">
        <v>215</v>
      </c>
      <c r="D829" s="1" t="s">
        <v>208</v>
      </c>
      <c r="E829" s="7">
        <v>-9673</v>
      </c>
    </row>
    <row r="830" spans="1:5" ht="42" x14ac:dyDescent="0.25">
      <c r="A830" s="2" t="s">
        <v>219</v>
      </c>
      <c r="B830" s="3">
        <v>44077</v>
      </c>
      <c r="C830" s="1" t="s">
        <v>220</v>
      </c>
      <c r="D830" s="1" t="s">
        <v>221</v>
      </c>
      <c r="E830" s="7">
        <v>-360</v>
      </c>
    </row>
    <row r="831" spans="1:5" ht="31.5" x14ac:dyDescent="0.25">
      <c r="A831" s="2" t="s">
        <v>806</v>
      </c>
      <c r="B831" s="3">
        <v>44120</v>
      </c>
      <c r="C831" s="1" t="s">
        <v>807</v>
      </c>
      <c r="D831" s="1" t="s">
        <v>480</v>
      </c>
      <c r="E831" s="7">
        <v>-30000</v>
      </c>
    </row>
    <row r="832" spans="1:5" ht="31.5" x14ac:dyDescent="0.25">
      <c r="A832" s="2" t="s">
        <v>225</v>
      </c>
      <c r="B832" s="3">
        <v>44147</v>
      </c>
      <c r="C832" s="1" t="s">
        <v>226</v>
      </c>
      <c r="D832" s="1" t="s">
        <v>227</v>
      </c>
      <c r="E832" s="7">
        <v>-1922</v>
      </c>
    </row>
    <row r="833" spans="1:5" ht="42" x14ac:dyDescent="0.25">
      <c r="A833" s="2" t="s">
        <v>228</v>
      </c>
      <c r="B833" s="3">
        <v>44166</v>
      </c>
      <c r="C833" s="1" t="s">
        <v>229</v>
      </c>
      <c r="D833" s="1" t="s">
        <v>39</v>
      </c>
      <c r="E833" s="7">
        <v>-21429</v>
      </c>
    </row>
    <row r="834" spans="1:5" x14ac:dyDescent="0.25">
      <c r="A834" s="2"/>
      <c r="B834" s="3"/>
      <c r="C834" s="1"/>
      <c r="D834" s="9" t="s">
        <v>5</v>
      </c>
      <c r="E834" s="10">
        <f>SUM(E826:E833)</f>
        <v>77468.679999999993</v>
      </c>
    </row>
    <row r="835" spans="1:5" x14ac:dyDescent="0.25">
      <c r="A835" s="12" t="s">
        <v>15</v>
      </c>
      <c r="B835" s="12"/>
      <c r="C835" s="12"/>
      <c r="D835" s="12"/>
      <c r="E835" s="12"/>
    </row>
    <row r="836" spans="1:5" x14ac:dyDescent="0.25">
      <c r="A836" s="2"/>
      <c r="B836" s="3">
        <v>44013</v>
      </c>
      <c r="C836" s="1" t="s">
        <v>16</v>
      </c>
      <c r="D836" s="1"/>
      <c r="E836" s="7">
        <v>444446</v>
      </c>
    </row>
    <row r="837" spans="1:5" x14ac:dyDescent="0.25">
      <c r="A837" s="2"/>
      <c r="B837" s="3"/>
      <c r="C837" s="1"/>
      <c r="D837" s="9" t="s">
        <v>5</v>
      </c>
      <c r="E837" s="10">
        <f>SUM(E836:E836)</f>
        <v>444446</v>
      </c>
    </row>
    <row r="838" spans="1:5" x14ac:dyDescent="0.25">
      <c r="A838" s="12" t="s">
        <v>34</v>
      </c>
      <c r="B838" s="12"/>
      <c r="C838" s="12"/>
      <c r="D838" s="12"/>
      <c r="E838" s="12"/>
    </row>
    <row r="839" spans="1:5" x14ac:dyDescent="0.25">
      <c r="A839" s="2"/>
      <c r="B839" s="3">
        <v>44013</v>
      </c>
      <c r="C839" s="1" t="s">
        <v>16</v>
      </c>
      <c r="D839" s="1"/>
      <c r="E839" s="7">
        <v>435410</v>
      </c>
    </row>
    <row r="840" spans="1:5" x14ac:dyDescent="0.25">
      <c r="A840" s="2"/>
      <c r="B840" s="3"/>
      <c r="C840" s="1"/>
      <c r="D840" s="9" t="s">
        <v>5</v>
      </c>
      <c r="E840" s="10">
        <f>SUM(E839:E839)</f>
        <v>435410</v>
      </c>
    </row>
    <row r="841" spans="1:5" x14ac:dyDescent="0.25">
      <c r="A841" s="12" t="s">
        <v>50</v>
      </c>
      <c r="B841" s="12"/>
      <c r="C841" s="12"/>
      <c r="D841" s="12"/>
      <c r="E841" s="12"/>
    </row>
    <row r="842" spans="1:5" x14ac:dyDescent="0.25">
      <c r="A842" s="2"/>
      <c r="B842" s="3">
        <v>44013</v>
      </c>
      <c r="C842" s="1" t="s">
        <v>16</v>
      </c>
      <c r="D842" s="1"/>
      <c r="E842" s="7">
        <v>300000</v>
      </c>
    </row>
    <row r="843" spans="1:5" x14ac:dyDescent="0.25">
      <c r="A843" s="2"/>
      <c r="B843" s="3"/>
      <c r="C843" s="1"/>
      <c r="D843" s="9" t="s">
        <v>5</v>
      </c>
      <c r="E843" s="10">
        <f>SUM(E842:E842)</f>
        <v>300000</v>
      </c>
    </row>
    <row r="844" spans="1:5" x14ac:dyDescent="0.25">
      <c r="A844" s="2"/>
      <c r="B844" s="3"/>
      <c r="C844" s="1"/>
      <c r="D844" s="9" t="s">
        <v>808</v>
      </c>
      <c r="E844" s="10">
        <f>E824+E834+E837+E840+E843</f>
        <v>1308314.18</v>
      </c>
    </row>
    <row r="845" spans="1:5" x14ac:dyDescent="0.25">
      <c r="A845" s="11" t="s">
        <v>809</v>
      </c>
      <c r="B845" s="11"/>
      <c r="C845" s="11"/>
      <c r="D845" s="11"/>
      <c r="E845" s="11"/>
    </row>
    <row r="846" spans="1:5" x14ac:dyDescent="0.25">
      <c r="A846" s="12" t="s">
        <v>115</v>
      </c>
      <c r="B846" s="12"/>
      <c r="C846" s="12"/>
      <c r="D846" s="12"/>
      <c r="E846" s="12"/>
    </row>
    <row r="847" spans="1:5" x14ac:dyDescent="0.25">
      <c r="A847" s="2"/>
      <c r="B847" s="3">
        <v>44013</v>
      </c>
      <c r="C847" s="1" t="s">
        <v>16</v>
      </c>
      <c r="D847" s="1"/>
      <c r="E847" s="7">
        <v>60000</v>
      </c>
    </row>
    <row r="848" spans="1:5" x14ac:dyDescent="0.25">
      <c r="A848" s="2"/>
      <c r="B848" s="3"/>
      <c r="C848" s="1"/>
      <c r="D848" s="9" t="s">
        <v>5</v>
      </c>
      <c r="E848" s="10">
        <f>SUM(E847:E847)</f>
        <v>60000</v>
      </c>
    </row>
    <row r="849" spans="1:5" x14ac:dyDescent="0.25">
      <c r="A849" s="12" t="s">
        <v>34</v>
      </c>
      <c r="B849" s="12"/>
      <c r="C849" s="12"/>
      <c r="D849" s="12"/>
      <c r="E849" s="12"/>
    </row>
    <row r="850" spans="1:5" x14ac:dyDescent="0.25">
      <c r="A850" s="2"/>
      <c r="B850" s="3">
        <v>44013</v>
      </c>
      <c r="C850" s="1" t="s">
        <v>16</v>
      </c>
      <c r="D850" s="1"/>
      <c r="E850" s="7">
        <v>104165.84</v>
      </c>
    </row>
    <row r="851" spans="1:5" ht="42" x14ac:dyDescent="0.25">
      <c r="A851" s="2" t="s">
        <v>810</v>
      </c>
      <c r="B851" s="3">
        <v>44060</v>
      </c>
      <c r="C851" s="1" t="s">
        <v>811</v>
      </c>
      <c r="D851" s="1" t="s">
        <v>384</v>
      </c>
      <c r="E851" s="7">
        <v>-479</v>
      </c>
    </row>
    <row r="852" spans="1:5" ht="42" x14ac:dyDescent="0.25">
      <c r="A852" s="2" t="s">
        <v>812</v>
      </c>
      <c r="B852" s="3">
        <v>44092</v>
      </c>
      <c r="C852" s="1" t="s">
        <v>813</v>
      </c>
      <c r="D852" s="1" t="s">
        <v>384</v>
      </c>
      <c r="E852" s="7">
        <v>-443</v>
      </c>
    </row>
    <row r="853" spans="1:5" x14ac:dyDescent="0.25">
      <c r="A853" s="2"/>
      <c r="B853" s="3"/>
      <c r="C853" s="1"/>
      <c r="D853" s="9" t="s">
        <v>5</v>
      </c>
      <c r="E853" s="10">
        <f>SUM(E850:E852)</f>
        <v>103243.84</v>
      </c>
    </row>
    <row r="854" spans="1:5" x14ac:dyDescent="0.25">
      <c r="A854" s="12" t="s">
        <v>50</v>
      </c>
      <c r="B854" s="12"/>
      <c r="C854" s="12"/>
      <c r="D854" s="12"/>
      <c r="E854" s="12"/>
    </row>
    <row r="855" spans="1:5" x14ac:dyDescent="0.25">
      <c r="A855" s="2"/>
      <c r="B855" s="3">
        <v>44013</v>
      </c>
      <c r="C855" s="1" t="s">
        <v>16</v>
      </c>
      <c r="D855" s="1"/>
      <c r="E855" s="7">
        <v>300000</v>
      </c>
    </row>
    <row r="856" spans="1:5" x14ac:dyDescent="0.25">
      <c r="A856" s="2"/>
      <c r="B856" s="3"/>
      <c r="C856" s="1"/>
      <c r="D856" s="9" t="s">
        <v>5</v>
      </c>
      <c r="E856" s="10">
        <f>SUM(E855:E855)</f>
        <v>300000</v>
      </c>
    </row>
    <row r="857" spans="1:5" x14ac:dyDescent="0.25">
      <c r="A857" s="2"/>
      <c r="B857" s="3"/>
      <c r="C857" s="1"/>
      <c r="D857" s="9" t="s">
        <v>814</v>
      </c>
      <c r="E857" s="10">
        <f>E848+E853+E856</f>
        <v>463243.83999999997</v>
      </c>
    </row>
    <row r="858" spans="1:5" x14ac:dyDescent="0.25">
      <c r="A858" s="11" t="s">
        <v>815</v>
      </c>
      <c r="B858" s="11"/>
      <c r="C858" s="11"/>
      <c r="D858" s="11"/>
      <c r="E858" s="11"/>
    </row>
    <row r="859" spans="1:5" x14ac:dyDescent="0.25">
      <c r="A859" s="12" t="s">
        <v>15</v>
      </c>
      <c r="B859" s="12"/>
      <c r="C859" s="12"/>
      <c r="D859" s="12"/>
      <c r="E859" s="12"/>
    </row>
    <row r="860" spans="1:5" x14ac:dyDescent="0.25">
      <c r="A860" s="2"/>
      <c r="B860" s="3">
        <v>44013</v>
      </c>
      <c r="C860" s="1" t="s">
        <v>16</v>
      </c>
      <c r="D860" s="1"/>
      <c r="E860" s="7">
        <v>39668.1</v>
      </c>
    </row>
    <row r="861" spans="1:5" ht="31.5" x14ac:dyDescent="0.25">
      <c r="A861" s="2" t="s">
        <v>419</v>
      </c>
      <c r="B861" s="3">
        <v>44088</v>
      </c>
      <c r="C861" s="1" t="s">
        <v>420</v>
      </c>
      <c r="D861" s="1" t="s">
        <v>421</v>
      </c>
      <c r="E861" s="7">
        <v>-13000</v>
      </c>
    </row>
    <row r="862" spans="1:5" ht="21" x14ac:dyDescent="0.25">
      <c r="A862" s="2" t="s">
        <v>60</v>
      </c>
      <c r="B862" s="3">
        <v>44111</v>
      </c>
      <c r="C862" s="1" t="s">
        <v>61</v>
      </c>
      <c r="D862" s="1" t="s">
        <v>62</v>
      </c>
      <c r="E862" s="7">
        <v>-26668</v>
      </c>
    </row>
    <row r="863" spans="1:5" x14ac:dyDescent="0.25">
      <c r="A863" s="2"/>
      <c r="B863" s="3"/>
      <c r="C863" s="1"/>
      <c r="D863" s="9" t="s">
        <v>5</v>
      </c>
      <c r="E863" s="10">
        <f>SUM(E860:E862)</f>
        <v>9.9999999998544808E-2</v>
      </c>
    </row>
    <row r="864" spans="1:5" x14ac:dyDescent="0.25">
      <c r="A864" s="12" t="s">
        <v>34</v>
      </c>
      <c r="B864" s="12"/>
      <c r="C864" s="12"/>
      <c r="D864" s="12"/>
      <c r="E864" s="12"/>
    </row>
    <row r="865" spans="1:5" x14ac:dyDescent="0.25">
      <c r="A865" s="2"/>
      <c r="B865" s="3">
        <v>44013</v>
      </c>
      <c r="C865" s="1" t="s">
        <v>16</v>
      </c>
      <c r="D865" s="1"/>
      <c r="E865" s="7">
        <v>350000</v>
      </c>
    </row>
    <row r="866" spans="1:5" ht="21" x14ac:dyDescent="0.25">
      <c r="A866" s="2" t="s">
        <v>60</v>
      </c>
      <c r="B866" s="3">
        <v>44111</v>
      </c>
      <c r="C866" s="1" t="s">
        <v>61</v>
      </c>
      <c r="D866" s="1" t="s">
        <v>62</v>
      </c>
      <c r="E866" s="7">
        <v>-38185</v>
      </c>
    </row>
    <row r="867" spans="1:5" x14ac:dyDescent="0.25">
      <c r="A867" s="2"/>
      <c r="B867" s="3"/>
      <c r="C867" s="1"/>
      <c r="D867" s="9" t="s">
        <v>5</v>
      </c>
      <c r="E867" s="10">
        <f>SUM(E865:E866)</f>
        <v>311815</v>
      </c>
    </row>
    <row r="868" spans="1:5" x14ac:dyDescent="0.25">
      <c r="A868" s="12" t="s">
        <v>50</v>
      </c>
      <c r="B868" s="12"/>
      <c r="C868" s="12"/>
      <c r="D868" s="12"/>
      <c r="E868" s="12"/>
    </row>
    <row r="869" spans="1:5" x14ac:dyDescent="0.25">
      <c r="A869" s="2"/>
      <c r="B869" s="3">
        <v>44013</v>
      </c>
      <c r="C869" s="1" t="s">
        <v>16</v>
      </c>
      <c r="D869" s="1"/>
      <c r="E869" s="7">
        <v>300000</v>
      </c>
    </row>
    <row r="870" spans="1:5" x14ac:dyDescent="0.25">
      <c r="A870" s="2"/>
      <c r="B870" s="3"/>
      <c r="C870" s="1"/>
      <c r="D870" s="9" t="s">
        <v>5</v>
      </c>
      <c r="E870" s="10">
        <f>SUM(E869:E869)</f>
        <v>300000</v>
      </c>
    </row>
    <row r="871" spans="1:5" x14ac:dyDescent="0.25">
      <c r="A871" s="2"/>
      <c r="B871" s="3"/>
      <c r="C871" s="1"/>
      <c r="D871" s="9" t="s">
        <v>816</v>
      </c>
      <c r="E871" s="10">
        <f>E863+E867+E870</f>
        <v>611815.1</v>
      </c>
    </row>
    <row r="872" spans="1:5" x14ac:dyDescent="0.25">
      <c r="A872" s="11" t="s">
        <v>817</v>
      </c>
      <c r="B872" s="11"/>
      <c r="C872" s="11"/>
      <c r="D872" s="11"/>
      <c r="E872" s="11"/>
    </row>
    <row r="873" spans="1:5" x14ac:dyDescent="0.25">
      <c r="A873" s="12" t="s">
        <v>34</v>
      </c>
      <c r="B873" s="12"/>
      <c r="C873" s="12"/>
      <c r="D873" s="12"/>
      <c r="E873" s="12"/>
    </row>
    <row r="874" spans="1:5" x14ac:dyDescent="0.25">
      <c r="A874" s="2"/>
      <c r="B874" s="3">
        <v>44013</v>
      </c>
      <c r="C874" s="1" t="s">
        <v>16</v>
      </c>
      <c r="D874" s="1"/>
      <c r="E874" s="7">
        <v>252974.65</v>
      </c>
    </row>
    <row r="875" spans="1:5" x14ac:dyDescent="0.25">
      <c r="A875" s="2"/>
      <c r="B875" s="3"/>
      <c r="C875" s="1"/>
      <c r="D875" s="9" t="s">
        <v>5</v>
      </c>
      <c r="E875" s="10">
        <f>SUM(E874:E874)</f>
        <v>252974.65</v>
      </c>
    </row>
    <row r="876" spans="1:5" x14ac:dyDescent="0.25">
      <c r="A876" s="12" t="s">
        <v>50</v>
      </c>
      <c r="B876" s="12"/>
      <c r="C876" s="12"/>
      <c r="D876" s="12"/>
      <c r="E876" s="12"/>
    </row>
    <row r="877" spans="1:5" x14ac:dyDescent="0.25">
      <c r="A877" s="2"/>
      <c r="B877" s="3">
        <v>44013</v>
      </c>
      <c r="C877" s="1" t="s">
        <v>16</v>
      </c>
      <c r="D877" s="1"/>
      <c r="E877" s="7">
        <v>300000</v>
      </c>
    </row>
    <row r="878" spans="1:5" x14ac:dyDescent="0.25">
      <c r="A878" s="2"/>
      <c r="B878" s="3"/>
      <c r="C878" s="1"/>
      <c r="D878" s="9" t="s">
        <v>5</v>
      </c>
      <c r="E878" s="10">
        <f>SUM(E877:E877)</f>
        <v>300000</v>
      </c>
    </row>
    <row r="879" spans="1:5" x14ac:dyDescent="0.25">
      <c r="A879" s="2"/>
      <c r="B879" s="3"/>
      <c r="C879" s="1"/>
      <c r="D879" s="9" t="s">
        <v>818</v>
      </c>
      <c r="E879" s="10">
        <f>E875+E878</f>
        <v>552974.65</v>
      </c>
    </row>
    <row r="880" spans="1:5" x14ac:dyDescent="0.25">
      <c r="A880" s="11" t="s">
        <v>819</v>
      </c>
      <c r="B880" s="11"/>
      <c r="C880" s="11"/>
      <c r="D880" s="11"/>
      <c r="E880" s="11"/>
    </row>
    <row r="881" spans="1:5" x14ac:dyDescent="0.25">
      <c r="A881" s="12" t="s">
        <v>614</v>
      </c>
      <c r="B881" s="12"/>
      <c r="C881" s="12"/>
      <c r="D881" s="12"/>
      <c r="E881" s="12"/>
    </row>
    <row r="882" spans="1:5" x14ac:dyDescent="0.25">
      <c r="A882" s="2"/>
      <c r="B882" s="3">
        <v>44013</v>
      </c>
      <c r="C882" s="1" t="s">
        <v>16</v>
      </c>
      <c r="D882" s="1"/>
      <c r="E882" s="7">
        <v>3733</v>
      </c>
    </row>
    <row r="883" spans="1:5" x14ac:dyDescent="0.25">
      <c r="A883" s="2"/>
      <c r="B883" s="3"/>
      <c r="C883" s="1"/>
      <c r="D883" s="9" t="s">
        <v>5</v>
      </c>
      <c r="E883" s="10">
        <f>SUM(E882:E882)</f>
        <v>3733</v>
      </c>
    </row>
    <row r="884" spans="1:5" x14ac:dyDescent="0.25">
      <c r="A884" s="12" t="s">
        <v>820</v>
      </c>
      <c r="B884" s="12"/>
      <c r="C884" s="12"/>
      <c r="D884" s="12"/>
      <c r="E884" s="12"/>
    </row>
    <row r="885" spans="1:5" x14ac:dyDescent="0.25">
      <c r="A885" s="2"/>
      <c r="B885" s="3">
        <v>44013</v>
      </c>
      <c r="C885" s="1" t="s">
        <v>16</v>
      </c>
      <c r="D885" s="1"/>
      <c r="E885" s="7">
        <v>2400</v>
      </c>
    </row>
    <row r="886" spans="1:5" x14ac:dyDescent="0.25">
      <c r="A886" s="2"/>
      <c r="B886" s="3"/>
      <c r="C886" s="1"/>
      <c r="D886" s="9" t="s">
        <v>5</v>
      </c>
      <c r="E886" s="10">
        <f>SUM(E885:E885)</f>
        <v>2400</v>
      </c>
    </row>
    <row r="887" spans="1:5" x14ac:dyDescent="0.25">
      <c r="A887" s="12" t="s">
        <v>821</v>
      </c>
      <c r="B887" s="12"/>
      <c r="C887" s="12"/>
      <c r="D887" s="12"/>
      <c r="E887" s="12"/>
    </row>
    <row r="888" spans="1:5" x14ac:dyDescent="0.25">
      <c r="A888" s="2"/>
      <c r="B888" s="3">
        <v>44013</v>
      </c>
      <c r="C888" s="1" t="s">
        <v>16</v>
      </c>
      <c r="D888" s="1"/>
      <c r="E888" s="7">
        <v>5000</v>
      </c>
    </row>
    <row r="889" spans="1:5" x14ac:dyDescent="0.25">
      <c r="A889" s="2"/>
      <c r="B889" s="3"/>
      <c r="C889" s="1"/>
      <c r="D889" s="9" t="s">
        <v>5</v>
      </c>
      <c r="E889" s="10">
        <f>SUM(E888:E888)</f>
        <v>5000</v>
      </c>
    </row>
    <row r="890" spans="1:5" x14ac:dyDescent="0.25">
      <c r="A890" s="12" t="s">
        <v>34</v>
      </c>
      <c r="B890" s="12"/>
      <c r="C890" s="12"/>
      <c r="D890" s="12"/>
      <c r="E890" s="12"/>
    </row>
    <row r="891" spans="1:5" x14ac:dyDescent="0.25">
      <c r="A891" s="2"/>
      <c r="B891" s="3">
        <v>44013</v>
      </c>
      <c r="C891" s="1" t="s">
        <v>16</v>
      </c>
      <c r="D891" s="1"/>
      <c r="E891" s="7">
        <v>72800.25</v>
      </c>
    </row>
    <row r="892" spans="1:5" ht="42" x14ac:dyDescent="0.25">
      <c r="A892" s="2" t="s">
        <v>343</v>
      </c>
      <c r="B892" s="3">
        <v>44027</v>
      </c>
      <c r="C892" s="1" t="s">
        <v>344</v>
      </c>
      <c r="D892" s="1" t="s">
        <v>345</v>
      </c>
      <c r="E892" s="7">
        <v>-3550</v>
      </c>
    </row>
    <row r="893" spans="1:5" ht="31.5" x14ac:dyDescent="0.25">
      <c r="A893" s="2" t="s">
        <v>350</v>
      </c>
      <c r="B893" s="3">
        <v>44152</v>
      </c>
      <c r="C893" s="1" t="s">
        <v>351</v>
      </c>
      <c r="D893" s="1" t="s">
        <v>28</v>
      </c>
      <c r="E893" s="7">
        <v>-19845</v>
      </c>
    </row>
    <row r="894" spans="1:5" ht="42" x14ac:dyDescent="0.25">
      <c r="A894" s="2" t="s">
        <v>352</v>
      </c>
      <c r="B894" s="3">
        <v>44152</v>
      </c>
      <c r="C894" s="1" t="s">
        <v>353</v>
      </c>
      <c r="D894" s="1" t="s">
        <v>28</v>
      </c>
      <c r="E894" s="7">
        <v>-49405</v>
      </c>
    </row>
    <row r="895" spans="1:5" x14ac:dyDescent="0.25">
      <c r="A895" s="2"/>
      <c r="B895" s="3"/>
      <c r="C895" s="1"/>
      <c r="D895" s="9" t="s">
        <v>5</v>
      </c>
      <c r="E895" s="10">
        <f>SUM(E891:E894)</f>
        <v>0.25</v>
      </c>
    </row>
    <row r="896" spans="1:5" x14ac:dyDescent="0.25">
      <c r="A896" s="12" t="s">
        <v>50</v>
      </c>
      <c r="B896" s="12"/>
      <c r="C896" s="12"/>
      <c r="D896" s="12"/>
      <c r="E896" s="12"/>
    </row>
    <row r="897" spans="1:5" x14ac:dyDescent="0.25">
      <c r="A897" s="2"/>
      <c r="B897" s="3">
        <v>44013</v>
      </c>
      <c r="C897" s="1" t="s">
        <v>16</v>
      </c>
      <c r="D897" s="1"/>
      <c r="E897" s="7">
        <v>300000</v>
      </c>
    </row>
    <row r="898" spans="1:5" ht="31.5" x14ac:dyDescent="0.25">
      <c r="A898" s="2" t="s">
        <v>350</v>
      </c>
      <c r="B898" s="3">
        <v>44152</v>
      </c>
      <c r="C898" s="1" t="s">
        <v>351</v>
      </c>
      <c r="D898" s="1" t="s">
        <v>28</v>
      </c>
      <c r="E898" s="7">
        <v>-60858</v>
      </c>
    </row>
    <row r="899" spans="1:5" ht="31.5" x14ac:dyDescent="0.25">
      <c r="A899" s="2" t="s">
        <v>460</v>
      </c>
      <c r="B899" s="3">
        <v>44165</v>
      </c>
      <c r="C899" s="1" t="s">
        <v>461</v>
      </c>
      <c r="D899" s="1" t="s">
        <v>28</v>
      </c>
      <c r="E899" s="7">
        <v>-5000</v>
      </c>
    </row>
    <row r="900" spans="1:5" ht="31.5" x14ac:dyDescent="0.25">
      <c r="A900" s="2" t="s">
        <v>456</v>
      </c>
      <c r="B900" s="3">
        <v>44165</v>
      </c>
      <c r="C900" s="1" t="s">
        <v>457</v>
      </c>
      <c r="D900" s="1" t="s">
        <v>28</v>
      </c>
      <c r="E900" s="7">
        <v>-5000</v>
      </c>
    </row>
    <row r="901" spans="1:5" ht="31.5" x14ac:dyDescent="0.25">
      <c r="A901" s="2" t="s">
        <v>460</v>
      </c>
      <c r="B901" s="3">
        <v>44165</v>
      </c>
      <c r="C901" s="1" t="s">
        <v>461</v>
      </c>
      <c r="D901" s="1" t="s">
        <v>28</v>
      </c>
      <c r="E901" s="7">
        <v>-34277.629999999997</v>
      </c>
    </row>
    <row r="902" spans="1:5" ht="31.5" x14ac:dyDescent="0.25">
      <c r="A902" s="2" t="s">
        <v>456</v>
      </c>
      <c r="B902" s="3">
        <v>44165</v>
      </c>
      <c r="C902" s="1" t="s">
        <v>457</v>
      </c>
      <c r="D902" s="1" t="s">
        <v>28</v>
      </c>
      <c r="E902" s="7">
        <v>-76730.320000000007</v>
      </c>
    </row>
    <row r="903" spans="1:5" x14ac:dyDescent="0.25">
      <c r="A903" s="2"/>
      <c r="B903" s="3"/>
      <c r="C903" s="1"/>
      <c r="D903" s="9" t="s">
        <v>5</v>
      </c>
      <c r="E903" s="10">
        <f>SUM(E897:E902)</f>
        <v>118134.04999999999</v>
      </c>
    </row>
    <row r="904" spans="1:5" x14ac:dyDescent="0.25">
      <c r="A904" s="2"/>
      <c r="B904" s="3"/>
      <c r="C904" s="1"/>
      <c r="D904" s="9" t="s">
        <v>822</v>
      </c>
      <c r="E904" s="10">
        <f>E883+E886+E889+E895+E903</f>
        <v>129267.29999999999</v>
      </c>
    </row>
    <row r="905" spans="1:5" x14ac:dyDescent="0.25">
      <c r="A905" s="11" t="s">
        <v>823</v>
      </c>
      <c r="B905" s="11"/>
      <c r="C905" s="11"/>
      <c r="D905" s="11"/>
      <c r="E905" s="11"/>
    </row>
    <row r="906" spans="1:5" x14ac:dyDescent="0.25">
      <c r="A906" s="12" t="s">
        <v>34</v>
      </c>
      <c r="B906" s="12"/>
      <c r="C906" s="12"/>
      <c r="D906" s="12"/>
      <c r="E906" s="12"/>
    </row>
    <row r="907" spans="1:5" x14ac:dyDescent="0.25">
      <c r="A907" s="2"/>
      <c r="B907" s="3">
        <v>44013</v>
      </c>
      <c r="C907" s="1" t="s">
        <v>16</v>
      </c>
      <c r="D907" s="1"/>
      <c r="E907" s="7">
        <v>68797.5</v>
      </c>
    </row>
    <row r="908" spans="1:5" ht="21" x14ac:dyDescent="0.25">
      <c r="A908" s="2" t="s">
        <v>248</v>
      </c>
      <c r="B908" s="3">
        <v>44068</v>
      </c>
      <c r="C908" s="1" t="s">
        <v>249</v>
      </c>
      <c r="D908" s="1" t="s">
        <v>175</v>
      </c>
      <c r="E908" s="7">
        <v>-3550</v>
      </c>
    </row>
    <row r="909" spans="1:5" ht="21" x14ac:dyDescent="0.25">
      <c r="A909" s="2" t="s">
        <v>252</v>
      </c>
      <c r="B909" s="3">
        <v>44088</v>
      </c>
      <c r="C909" s="1" t="s">
        <v>253</v>
      </c>
      <c r="D909" s="1" t="s">
        <v>254</v>
      </c>
      <c r="E909" s="7">
        <v>-2189</v>
      </c>
    </row>
    <row r="910" spans="1:5" ht="31.5" x14ac:dyDescent="0.25">
      <c r="A910" s="2" t="s">
        <v>261</v>
      </c>
      <c r="B910" s="3">
        <v>44119</v>
      </c>
      <c r="C910" s="1" t="s">
        <v>262</v>
      </c>
      <c r="D910" s="1" t="s">
        <v>263</v>
      </c>
      <c r="E910" s="7">
        <v>-10000</v>
      </c>
    </row>
    <row r="911" spans="1:5" ht="21" x14ac:dyDescent="0.25">
      <c r="A911" s="2" t="s">
        <v>361</v>
      </c>
      <c r="B911" s="3">
        <v>44159</v>
      </c>
      <c r="C911" s="1" t="s">
        <v>362</v>
      </c>
      <c r="D911" s="1" t="s">
        <v>28</v>
      </c>
      <c r="E911" s="7">
        <v>-4554</v>
      </c>
    </row>
    <row r="912" spans="1:5" ht="31.5" x14ac:dyDescent="0.25">
      <c r="A912" s="2" t="s">
        <v>367</v>
      </c>
      <c r="B912" s="3">
        <v>44159</v>
      </c>
      <c r="C912" s="1" t="s">
        <v>368</v>
      </c>
      <c r="D912" s="1" t="s">
        <v>28</v>
      </c>
      <c r="E912" s="7">
        <v>-18748.939999999999</v>
      </c>
    </row>
    <row r="913" spans="1:5" ht="21" x14ac:dyDescent="0.25">
      <c r="A913" s="2" t="s">
        <v>363</v>
      </c>
      <c r="B913" s="3">
        <v>44159</v>
      </c>
      <c r="C913" s="1" t="s">
        <v>364</v>
      </c>
      <c r="D913" s="1" t="s">
        <v>28</v>
      </c>
      <c r="E913" s="7">
        <v>-29755.54</v>
      </c>
    </row>
    <row r="914" spans="1:5" x14ac:dyDescent="0.25">
      <c r="A914" s="2"/>
      <c r="B914" s="3"/>
      <c r="C914" s="1"/>
      <c r="D914" s="9" t="s">
        <v>5</v>
      </c>
      <c r="E914" s="10">
        <f>SUM(E907:E913)</f>
        <v>2.0000000000436557E-2</v>
      </c>
    </row>
    <row r="915" spans="1:5" x14ac:dyDescent="0.25">
      <c r="A915" s="12" t="s">
        <v>50</v>
      </c>
      <c r="B915" s="12"/>
      <c r="C915" s="12"/>
      <c r="D915" s="12"/>
      <c r="E915" s="12"/>
    </row>
    <row r="916" spans="1:5" x14ac:dyDescent="0.25">
      <c r="A916" s="2"/>
      <c r="B916" s="3">
        <v>44013</v>
      </c>
      <c r="C916" s="1" t="s">
        <v>16</v>
      </c>
      <c r="D916" s="1"/>
      <c r="E916" s="7">
        <v>300000</v>
      </c>
    </row>
    <row r="917" spans="1:5" ht="31.5" x14ac:dyDescent="0.25">
      <c r="A917" s="2" t="s">
        <v>365</v>
      </c>
      <c r="B917" s="3">
        <v>44159</v>
      </c>
      <c r="C917" s="1" t="s">
        <v>366</v>
      </c>
      <c r="D917" s="1" t="s">
        <v>28</v>
      </c>
      <c r="E917" s="7">
        <v>-30069.75</v>
      </c>
    </row>
    <row r="918" spans="1:5" ht="21" x14ac:dyDescent="0.25">
      <c r="A918" s="2" t="s">
        <v>361</v>
      </c>
      <c r="B918" s="3">
        <v>44159</v>
      </c>
      <c r="C918" s="1" t="s">
        <v>362</v>
      </c>
      <c r="D918" s="1" t="s">
        <v>28</v>
      </c>
      <c r="E918" s="7">
        <v>-69975.77</v>
      </c>
    </row>
    <row r="919" spans="1:5" ht="21" x14ac:dyDescent="0.25">
      <c r="A919" s="2" t="s">
        <v>824</v>
      </c>
      <c r="B919" s="3">
        <v>44164</v>
      </c>
      <c r="C919" s="1" t="s">
        <v>825</v>
      </c>
      <c r="D919" s="1" t="s">
        <v>28</v>
      </c>
      <c r="E919" s="7">
        <v>-46295.270000000004</v>
      </c>
    </row>
    <row r="920" spans="1:5" ht="31.5" x14ac:dyDescent="0.25">
      <c r="A920" s="2" t="s">
        <v>282</v>
      </c>
      <c r="B920" s="3">
        <v>44164</v>
      </c>
      <c r="C920" s="1" t="s">
        <v>283</v>
      </c>
      <c r="D920" s="1" t="s">
        <v>28</v>
      </c>
      <c r="E920" s="7">
        <v>-24486</v>
      </c>
    </row>
    <row r="921" spans="1:5" ht="31.5" x14ac:dyDescent="0.25">
      <c r="A921" s="2" t="s">
        <v>284</v>
      </c>
      <c r="B921" s="3">
        <v>44164</v>
      </c>
      <c r="C921" s="1" t="s">
        <v>285</v>
      </c>
      <c r="D921" s="1" t="s">
        <v>28</v>
      </c>
      <c r="E921" s="7">
        <v>-19220</v>
      </c>
    </row>
    <row r="922" spans="1:5" ht="31.5" x14ac:dyDescent="0.25">
      <c r="A922" s="2" t="s">
        <v>286</v>
      </c>
      <c r="B922" s="3">
        <v>44164</v>
      </c>
      <c r="C922" s="1" t="s">
        <v>287</v>
      </c>
      <c r="D922" s="1" t="s">
        <v>28</v>
      </c>
      <c r="E922" s="7">
        <v>-18260</v>
      </c>
    </row>
    <row r="923" spans="1:5" ht="31.5" x14ac:dyDescent="0.25">
      <c r="A923" s="2" t="s">
        <v>280</v>
      </c>
      <c r="B923" s="3">
        <v>44164</v>
      </c>
      <c r="C923" s="1" t="s">
        <v>281</v>
      </c>
      <c r="D923" s="1" t="s">
        <v>28</v>
      </c>
      <c r="E923" s="7">
        <v>-21679</v>
      </c>
    </row>
    <row r="924" spans="1:5" ht="63" x14ac:dyDescent="0.25">
      <c r="A924" s="2" t="s">
        <v>290</v>
      </c>
      <c r="B924" s="3">
        <v>44172</v>
      </c>
      <c r="C924" s="1" t="s">
        <v>291</v>
      </c>
      <c r="D924" s="1" t="s">
        <v>292</v>
      </c>
      <c r="E924" s="7">
        <v>-5000</v>
      </c>
    </row>
    <row r="925" spans="1:5" x14ac:dyDescent="0.25">
      <c r="A925" s="2"/>
      <c r="B925" s="3"/>
      <c r="C925" s="1"/>
      <c r="D925" s="9" t="s">
        <v>5</v>
      </c>
      <c r="E925" s="10">
        <f>SUM(E916:E924)</f>
        <v>65014.209999999963</v>
      </c>
    </row>
    <row r="926" spans="1:5" x14ac:dyDescent="0.25">
      <c r="A926" s="2"/>
      <c r="B926" s="3"/>
      <c r="C926" s="1"/>
      <c r="D926" s="9" t="s">
        <v>826</v>
      </c>
      <c r="E926" s="10">
        <f>E914+E925</f>
        <v>65014.229999999967</v>
      </c>
    </row>
    <row r="927" spans="1:5" x14ac:dyDescent="0.25">
      <c r="A927" s="11" t="s">
        <v>827</v>
      </c>
      <c r="B927" s="11"/>
      <c r="C927" s="11"/>
      <c r="D927" s="11"/>
      <c r="E927" s="11"/>
    </row>
    <row r="928" spans="1:5" x14ac:dyDescent="0.25">
      <c r="A928" s="12" t="s">
        <v>34</v>
      </c>
      <c r="B928" s="12"/>
      <c r="C928" s="12"/>
      <c r="D928" s="12"/>
      <c r="E928" s="12"/>
    </row>
    <row r="929" spans="1:5" x14ac:dyDescent="0.25">
      <c r="A929" s="2"/>
      <c r="B929" s="3">
        <v>44013</v>
      </c>
      <c r="C929" s="1" t="s">
        <v>16</v>
      </c>
      <c r="D929" s="1"/>
      <c r="E929" s="7">
        <v>207364.9</v>
      </c>
    </row>
    <row r="930" spans="1:5" ht="31.5" x14ac:dyDescent="0.25">
      <c r="A930" s="2" t="s">
        <v>828</v>
      </c>
      <c r="B930" s="3">
        <v>44013</v>
      </c>
      <c r="C930" s="1" t="s">
        <v>829</v>
      </c>
      <c r="D930" s="1" t="s">
        <v>518</v>
      </c>
      <c r="E930" s="7">
        <v>-81514.91</v>
      </c>
    </row>
    <row r="931" spans="1:5" ht="42" x14ac:dyDescent="0.25">
      <c r="A931" s="2" t="s">
        <v>830</v>
      </c>
      <c r="B931" s="3">
        <v>44018</v>
      </c>
      <c r="C931" s="1" t="s">
        <v>831</v>
      </c>
      <c r="D931" s="1" t="s">
        <v>832</v>
      </c>
      <c r="E931" s="7">
        <v>-16330.18</v>
      </c>
    </row>
    <row r="932" spans="1:5" ht="21" x14ac:dyDescent="0.25">
      <c r="A932" s="2" t="s">
        <v>833</v>
      </c>
      <c r="B932" s="3">
        <v>44069</v>
      </c>
      <c r="C932" s="1" t="s">
        <v>834</v>
      </c>
      <c r="D932" s="1" t="s">
        <v>518</v>
      </c>
      <c r="E932" s="7">
        <v>-39544.47</v>
      </c>
    </row>
    <row r="933" spans="1:5" ht="31.5" x14ac:dyDescent="0.25">
      <c r="A933" s="2" t="s">
        <v>835</v>
      </c>
      <c r="B933" s="3">
        <v>44069</v>
      </c>
      <c r="C933" s="1" t="s">
        <v>836</v>
      </c>
      <c r="D933" s="1" t="s">
        <v>837</v>
      </c>
      <c r="E933" s="7">
        <v>-56012.9</v>
      </c>
    </row>
    <row r="934" spans="1:5" ht="21" x14ac:dyDescent="0.25">
      <c r="A934" s="2" t="s">
        <v>158</v>
      </c>
      <c r="B934" s="3">
        <v>44075</v>
      </c>
      <c r="C934" s="1" t="s">
        <v>159</v>
      </c>
      <c r="D934" s="1"/>
      <c r="E934" s="7">
        <v>-13962</v>
      </c>
    </row>
    <row r="935" spans="1:5" x14ac:dyDescent="0.25">
      <c r="A935" s="2"/>
      <c r="B935" s="3"/>
      <c r="C935" s="1"/>
      <c r="D935" s="9" t="s">
        <v>5</v>
      </c>
      <c r="E935" s="10">
        <f>SUM(E929:E934)</f>
        <v>0.43999999999505235</v>
      </c>
    </row>
    <row r="936" spans="1:5" x14ac:dyDescent="0.25">
      <c r="A936" s="12" t="s">
        <v>50</v>
      </c>
      <c r="B936" s="12"/>
      <c r="C936" s="12"/>
      <c r="D936" s="12"/>
      <c r="E936" s="12"/>
    </row>
    <row r="937" spans="1:5" x14ac:dyDescent="0.25">
      <c r="A937" s="2"/>
      <c r="B937" s="3">
        <v>44013</v>
      </c>
      <c r="C937" s="1" t="s">
        <v>16</v>
      </c>
      <c r="D937" s="1"/>
      <c r="E937" s="7">
        <v>300000</v>
      </c>
    </row>
    <row r="938" spans="1:5" ht="21" x14ac:dyDescent="0.25">
      <c r="A938" s="2" t="s">
        <v>838</v>
      </c>
      <c r="B938" s="3">
        <v>44040</v>
      </c>
      <c r="C938" s="1" t="s">
        <v>839</v>
      </c>
      <c r="D938" s="1"/>
      <c r="E938" s="7">
        <v>27172</v>
      </c>
    </row>
    <row r="939" spans="1:5" ht="21" x14ac:dyDescent="0.25">
      <c r="A939" s="2" t="s">
        <v>166</v>
      </c>
      <c r="B939" s="3">
        <v>44075</v>
      </c>
      <c r="C939" s="1" t="s">
        <v>167</v>
      </c>
      <c r="D939" s="1"/>
      <c r="E939" s="7">
        <v>-84015.900000000009</v>
      </c>
    </row>
    <row r="940" spans="1:5" ht="21" x14ac:dyDescent="0.25">
      <c r="A940" s="2" t="s">
        <v>838</v>
      </c>
      <c r="B940" s="3">
        <v>44077</v>
      </c>
      <c r="C940" s="1" t="s">
        <v>839</v>
      </c>
      <c r="D940" s="1"/>
      <c r="E940" s="7">
        <v>31533</v>
      </c>
    </row>
    <row r="941" spans="1:5" ht="42" x14ac:dyDescent="0.25">
      <c r="A941" s="2" t="s">
        <v>216</v>
      </c>
      <c r="B941" s="3">
        <v>44078</v>
      </c>
      <c r="C941" s="1" t="s">
        <v>217</v>
      </c>
      <c r="D941" s="1" t="s">
        <v>218</v>
      </c>
      <c r="E941" s="7">
        <v>-16446.66</v>
      </c>
    </row>
    <row r="942" spans="1:5" ht="42" x14ac:dyDescent="0.25">
      <c r="A942" s="2" t="s">
        <v>228</v>
      </c>
      <c r="B942" s="3">
        <v>44153</v>
      </c>
      <c r="C942" s="1" t="s">
        <v>229</v>
      </c>
      <c r="D942" s="1" t="s">
        <v>39</v>
      </c>
      <c r="E942" s="7">
        <v>-21429</v>
      </c>
    </row>
    <row r="943" spans="1:5" x14ac:dyDescent="0.25">
      <c r="A943" s="2"/>
      <c r="B943" s="3"/>
      <c r="C943" s="1"/>
      <c r="D943" s="9" t="s">
        <v>5</v>
      </c>
      <c r="E943" s="10">
        <f>SUM(E937:E942)</f>
        <v>236813.43999999997</v>
      </c>
    </row>
    <row r="944" spans="1:5" x14ac:dyDescent="0.25">
      <c r="A944" s="2"/>
      <c r="B944" s="3"/>
      <c r="C944" s="1"/>
      <c r="D944" s="9" t="s">
        <v>840</v>
      </c>
      <c r="E944" s="10">
        <f>E935+E943</f>
        <v>236813.87999999998</v>
      </c>
    </row>
    <row r="945" spans="1:5" x14ac:dyDescent="0.25">
      <c r="A945" s="11" t="s">
        <v>841</v>
      </c>
      <c r="B945" s="11"/>
      <c r="C945" s="11"/>
      <c r="D945" s="11"/>
      <c r="E945" s="11"/>
    </row>
    <row r="946" spans="1:5" x14ac:dyDescent="0.25">
      <c r="A946" s="12" t="s">
        <v>34</v>
      </c>
      <c r="B946" s="12"/>
      <c r="C946" s="12"/>
      <c r="D946" s="12"/>
      <c r="E946" s="12"/>
    </row>
    <row r="947" spans="1:5" x14ac:dyDescent="0.25">
      <c r="A947" s="2"/>
      <c r="B947" s="3">
        <v>44013</v>
      </c>
      <c r="C947" s="1" t="s">
        <v>16</v>
      </c>
      <c r="D947" s="1"/>
      <c r="E947" s="7">
        <v>15243.01</v>
      </c>
    </row>
    <row r="948" spans="1:5" ht="31.5" x14ac:dyDescent="0.25">
      <c r="A948" s="2" t="s">
        <v>346</v>
      </c>
      <c r="B948" s="3">
        <v>44106</v>
      </c>
      <c r="C948" s="1" t="s">
        <v>347</v>
      </c>
      <c r="D948" s="1" t="s">
        <v>28</v>
      </c>
      <c r="E948" s="7">
        <v>-15243</v>
      </c>
    </row>
    <row r="949" spans="1:5" x14ac:dyDescent="0.25">
      <c r="A949" s="2"/>
      <c r="B949" s="3"/>
      <c r="C949" s="1"/>
      <c r="D949" s="9" t="s">
        <v>5</v>
      </c>
      <c r="E949" s="10">
        <f>SUM(E947:E948)</f>
        <v>1.0000000000218279E-2</v>
      </c>
    </row>
    <row r="950" spans="1:5" x14ac:dyDescent="0.25">
      <c r="A950" s="12" t="s">
        <v>50</v>
      </c>
      <c r="B950" s="12"/>
      <c r="C950" s="12"/>
      <c r="D950" s="12"/>
      <c r="E950" s="12"/>
    </row>
    <row r="951" spans="1:5" x14ac:dyDescent="0.25">
      <c r="A951" s="2"/>
      <c r="B951" s="3">
        <v>44013</v>
      </c>
      <c r="C951" s="1" t="s">
        <v>16</v>
      </c>
      <c r="D951" s="1"/>
      <c r="E951" s="7">
        <v>300000</v>
      </c>
    </row>
    <row r="952" spans="1:5" ht="31.5" x14ac:dyDescent="0.25">
      <c r="A952" s="2" t="s">
        <v>346</v>
      </c>
      <c r="B952" s="3">
        <v>44106</v>
      </c>
      <c r="C952" s="1" t="s">
        <v>347</v>
      </c>
      <c r="D952" s="1" t="s">
        <v>28</v>
      </c>
      <c r="E952" s="7">
        <v>-84266.94</v>
      </c>
    </row>
    <row r="953" spans="1:5" ht="31.5" x14ac:dyDescent="0.25">
      <c r="A953" s="2" t="s">
        <v>122</v>
      </c>
      <c r="B953" s="3">
        <v>44109</v>
      </c>
      <c r="C953" s="1" t="s">
        <v>123</v>
      </c>
      <c r="D953" s="1" t="s">
        <v>28</v>
      </c>
      <c r="E953" s="7">
        <v>-92624.85</v>
      </c>
    </row>
    <row r="954" spans="1:5" ht="31.5" x14ac:dyDescent="0.25">
      <c r="A954" s="2" t="s">
        <v>127</v>
      </c>
      <c r="B954" s="3">
        <v>44109</v>
      </c>
      <c r="C954" s="1" t="s">
        <v>128</v>
      </c>
      <c r="D954" s="1" t="s">
        <v>28</v>
      </c>
      <c r="E954" s="7">
        <v>-60764</v>
      </c>
    </row>
    <row r="955" spans="1:5" ht="31.5" x14ac:dyDescent="0.25">
      <c r="A955" s="2" t="s">
        <v>348</v>
      </c>
      <c r="B955" s="3">
        <v>44117</v>
      </c>
      <c r="C955" s="1" t="s">
        <v>349</v>
      </c>
      <c r="D955" s="1" t="s">
        <v>149</v>
      </c>
      <c r="E955" s="7">
        <v>-33034.480000000003</v>
      </c>
    </row>
    <row r="956" spans="1:5" ht="42" x14ac:dyDescent="0.25">
      <c r="A956" s="2" t="s">
        <v>842</v>
      </c>
      <c r="B956" s="3">
        <v>44186</v>
      </c>
      <c r="C956" s="1" t="s">
        <v>843</v>
      </c>
      <c r="D956" s="1" t="s">
        <v>384</v>
      </c>
      <c r="E956" s="7">
        <v>-939</v>
      </c>
    </row>
    <row r="957" spans="1:5" x14ac:dyDescent="0.25">
      <c r="A957" s="2"/>
      <c r="B957" s="3"/>
      <c r="C957" s="1"/>
      <c r="D957" s="9" t="s">
        <v>5</v>
      </c>
      <c r="E957" s="10">
        <f>SUM(E951:E956)</f>
        <v>28370.729999999989</v>
      </c>
    </row>
    <row r="958" spans="1:5" x14ac:dyDescent="0.25">
      <c r="A958" s="2"/>
      <c r="B958" s="3"/>
      <c r="C958" s="1"/>
      <c r="D958" s="9" t="s">
        <v>844</v>
      </c>
      <c r="E958" s="10">
        <f>E949+E957</f>
        <v>28370.739999999991</v>
      </c>
    </row>
    <row r="959" spans="1:5" x14ac:dyDescent="0.25">
      <c r="A959" s="11" t="s">
        <v>845</v>
      </c>
      <c r="B959" s="11"/>
      <c r="C959" s="11"/>
      <c r="D959" s="11"/>
      <c r="E959" s="11"/>
    </row>
    <row r="960" spans="1:5" x14ac:dyDescent="0.25">
      <c r="A960" s="12" t="s">
        <v>115</v>
      </c>
      <c r="B960" s="12"/>
      <c r="C960" s="12"/>
      <c r="D960" s="12"/>
      <c r="E960" s="12"/>
    </row>
    <row r="961" spans="1:5" x14ac:dyDescent="0.25">
      <c r="A961" s="2"/>
      <c r="B961" s="3">
        <v>44013</v>
      </c>
      <c r="C961" s="1" t="s">
        <v>16</v>
      </c>
      <c r="D961" s="1"/>
      <c r="E961" s="7">
        <v>892.5</v>
      </c>
    </row>
    <row r="962" spans="1:5" ht="21" x14ac:dyDescent="0.25">
      <c r="A962" s="2" t="s">
        <v>846</v>
      </c>
      <c r="B962" s="3">
        <v>44154</v>
      </c>
      <c r="C962" s="1" t="s">
        <v>847</v>
      </c>
      <c r="D962" s="1" t="s">
        <v>28</v>
      </c>
      <c r="E962" s="7">
        <v>-892.5</v>
      </c>
    </row>
    <row r="963" spans="1:5" x14ac:dyDescent="0.25">
      <c r="A963" s="2"/>
      <c r="B963" s="3"/>
      <c r="C963" s="1"/>
      <c r="D963" s="9" t="s">
        <v>5</v>
      </c>
      <c r="E963" s="10">
        <f>SUM(E961:E962)</f>
        <v>0</v>
      </c>
    </row>
    <row r="964" spans="1:5" x14ac:dyDescent="0.25">
      <c r="A964" s="12" t="s">
        <v>50</v>
      </c>
      <c r="B964" s="12"/>
      <c r="C964" s="12"/>
      <c r="D964" s="12"/>
      <c r="E964" s="12"/>
    </row>
    <row r="965" spans="1:5" x14ac:dyDescent="0.25">
      <c r="A965" s="2"/>
      <c r="B965" s="3">
        <v>44013</v>
      </c>
      <c r="C965" s="1" t="s">
        <v>16</v>
      </c>
      <c r="D965" s="1"/>
      <c r="E965" s="7">
        <v>300000</v>
      </c>
    </row>
    <row r="966" spans="1:5" ht="31.5" x14ac:dyDescent="0.25">
      <c r="A966" s="2" t="s">
        <v>138</v>
      </c>
      <c r="B966" s="3">
        <v>44132</v>
      </c>
      <c r="C966" s="1" t="s">
        <v>139</v>
      </c>
      <c r="D966" s="1" t="s">
        <v>28</v>
      </c>
      <c r="E966" s="7">
        <v>-60355</v>
      </c>
    </row>
    <row r="967" spans="1:5" ht="21" x14ac:dyDescent="0.25">
      <c r="A967" s="2" t="s">
        <v>760</v>
      </c>
      <c r="B967" s="3">
        <v>44137</v>
      </c>
      <c r="C967" s="1" t="s">
        <v>761</v>
      </c>
      <c r="D967" s="1"/>
      <c r="E967" s="7">
        <v>-220000</v>
      </c>
    </row>
    <row r="968" spans="1:5" ht="21" x14ac:dyDescent="0.25">
      <c r="A968" s="2" t="s">
        <v>760</v>
      </c>
      <c r="B968" s="3">
        <v>44139</v>
      </c>
      <c r="C968" s="1" t="s">
        <v>761</v>
      </c>
      <c r="D968" s="1"/>
      <c r="E968" s="7">
        <v>220000</v>
      </c>
    </row>
    <row r="969" spans="1:5" ht="21" x14ac:dyDescent="0.25">
      <c r="A969" s="2" t="s">
        <v>846</v>
      </c>
      <c r="B969" s="3">
        <v>44154</v>
      </c>
      <c r="C969" s="1" t="s">
        <v>847</v>
      </c>
      <c r="D969" s="1" t="s">
        <v>28</v>
      </c>
      <c r="E969" s="7">
        <v>-80316.05</v>
      </c>
    </row>
    <row r="970" spans="1:5" ht="42" x14ac:dyDescent="0.25">
      <c r="A970" s="2" t="s">
        <v>318</v>
      </c>
      <c r="B970" s="3">
        <v>44165</v>
      </c>
      <c r="C970" s="1" t="s">
        <v>319</v>
      </c>
      <c r="D970" s="1" t="s">
        <v>320</v>
      </c>
      <c r="E970" s="7">
        <v>-5000</v>
      </c>
    </row>
    <row r="971" spans="1:5" ht="31.5" x14ac:dyDescent="0.25">
      <c r="A971" s="2" t="s">
        <v>315</v>
      </c>
      <c r="B971" s="3">
        <v>44165</v>
      </c>
      <c r="C971" s="1" t="s">
        <v>316</v>
      </c>
      <c r="D971" s="1" t="s">
        <v>317</v>
      </c>
      <c r="E971" s="7">
        <v>-5000</v>
      </c>
    </row>
    <row r="972" spans="1:5" ht="21" x14ac:dyDescent="0.25">
      <c r="A972" s="2" t="s">
        <v>848</v>
      </c>
      <c r="B972" s="3">
        <v>44165</v>
      </c>
      <c r="C972" s="1" t="s">
        <v>849</v>
      </c>
      <c r="D972" s="1" t="s">
        <v>850</v>
      </c>
      <c r="E972" s="7">
        <v>-24814.760000000002</v>
      </c>
    </row>
    <row r="973" spans="1:5" ht="21" x14ac:dyDescent="0.25">
      <c r="A973" s="2" t="s">
        <v>851</v>
      </c>
      <c r="B973" s="3">
        <v>44165</v>
      </c>
      <c r="C973" s="1" t="s">
        <v>852</v>
      </c>
      <c r="D973" s="1" t="s">
        <v>308</v>
      </c>
      <c r="E973" s="7">
        <v>-63227.64</v>
      </c>
    </row>
    <row r="974" spans="1:5" ht="31.5" x14ac:dyDescent="0.25">
      <c r="A974" s="2" t="s">
        <v>306</v>
      </c>
      <c r="B974" s="3">
        <v>44165</v>
      </c>
      <c r="C974" s="1" t="s">
        <v>307</v>
      </c>
      <c r="D974" s="1" t="s">
        <v>308</v>
      </c>
      <c r="E974" s="7">
        <v>-55099</v>
      </c>
    </row>
    <row r="975" spans="1:5" x14ac:dyDescent="0.25">
      <c r="A975" s="2"/>
      <c r="B975" s="3"/>
      <c r="C975" s="1"/>
      <c r="D975" s="9" t="s">
        <v>5</v>
      </c>
      <c r="E975" s="10">
        <f>SUM(E965:E974)</f>
        <v>6187.5500000000029</v>
      </c>
    </row>
    <row r="976" spans="1:5" x14ac:dyDescent="0.25">
      <c r="A976" s="2"/>
      <c r="B976" s="3"/>
      <c r="C976" s="1"/>
      <c r="D976" s="9" t="s">
        <v>853</v>
      </c>
      <c r="E976" s="10">
        <f>E963+E975</f>
        <v>6187.5500000000029</v>
      </c>
    </row>
    <row r="977" spans="1:5" x14ac:dyDescent="0.25">
      <c r="A977" s="11" t="s">
        <v>854</v>
      </c>
      <c r="B977" s="11"/>
      <c r="C977" s="11"/>
      <c r="D977" s="11"/>
      <c r="E977" s="11"/>
    </row>
    <row r="978" spans="1:5" x14ac:dyDescent="0.25">
      <c r="A978" s="12" t="s">
        <v>34</v>
      </c>
      <c r="B978" s="12"/>
      <c r="C978" s="12"/>
      <c r="D978" s="12"/>
      <c r="E978" s="12"/>
    </row>
    <row r="979" spans="1:5" x14ac:dyDescent="0.25">
      <c r="A979" s="2"/>
      <c r="B979" s="3">
        <v>44013</v>
      </c>
      <c r="C979" s="1" t="s">
        <v>16</v>
      </c>
      <c r="D979" s="1"/>
      <c r="E979" s="7">
        <v>14799.16</v>
      </c>
    </row>
    <row r="980" spans="1:5" ht="42" x14ac:dyDescent="0.25">
      <c r="A980" s="2" t="s">
        <v>321</v>
      </c>
      <c r="B980" s="3">
        <v>44084</v>
      </c>
      <c r="C980" s="1" t="s">
        <v>322</v>
      </c>
      <c r="D980" s="1" t="s">
        <v>28</v>
      </c>
      <c r="E980" s="7">
        <v>-915</v>
      </c>
    </row>
    <row r="981" spans="1:5" ht="31.5" x14ac:dyDescent="0.25">
      <c r="A981" s="2" t="s">
        <v>323</v>
      </c>
      <c r="B981" s="3">
        <v>44084</v>
      </c>
      <c r="C981" s="1" t="s">
        <v>324</v>
      </c>
      <c r="D981" s="1" t="s">
        <v>325</v>
      </c>
      <c r="E981" s="7">
        <v>-13884</v>
      </c>
    </row>
    <row r="982" spans="1:5" x14ac:dyDescent="0.25">
      <c r="A982" s="2"/>
      <c r="B982" s="3"/>
      <c r="C982" s="1"/>
      <c r="D982" s="9" t="s">
        <v>5</v>
      </c>
      <c r="E982" s="10">
        <f>SUM(E979:E981)</f>
        <v>0.15999999999985448</v>
      </c>
    </row>
    <row r="983" spans="1:5" x14ac:dyDescent="0.25">
      <c r="A983" s="12" t="s">
        <v>50</v>
      </c>
      <c r="B983" s="12"/>
      <c r="C983" s="12"/>
      <c r="D983" s="12"/>
      <c r="E983" s="12"/>
    </row>
    <row r="984" spans="1:5" x14ac:dyDescent="0.25">
      <c r="A984" s="2"/>
      <c r="B984" s="3">
        <v>44013</v>
      </c>
      <c r="C984" s="1" t="s">
        <v>16</v>
      </c>
      <c r="D984" s="1"/>
      <c r="E984" s="7">
        <v>300000</v>
      </c>
    </row>
    <row r="985" spans="1:5" ht="31.5" x14ac:dyDescent="0.25">
      <c r="A985" s="2" t="s">
        <v>334</v>
      </c>
      <c r="B985" s="3">
        <v>44084</v>
      </c>
      <c r="C985" s="1" t="s">
        <v>335</v>
      </c>
      <c r="D985" s="1" t="s">
        <v>28</v>
      </c>
      <c r="E985" s="7">
        <v>-60528.5</v>
      </c>
    </row>
    <row r="986" spans="1:5" ht="31.5" x14ac:dyDescent="0.25">
      <c r="A986" s="2" t="s">
        <v>330</v>
      </c>
      <c r="B986" s="3">
        <v>44084</v>
      </c>
      <c r="C986" s="1" t="s">
        <v>331</v>
      </c>
      <c r="D986" s="1" t="s">
        <v>28</v>
      </c>
      <c r="E986" s="7">
        <v>-22501</v>
      </c>
    </row>
    <row r="987" spans="1:5" ht="31.5" x14ac:dyDescent="0.25">
      <c r="A987" s="2" t="s">
        <v>332</v>
      </c>
      <c r="B987" s="3">
        <v>44084</v>
      </c>
      <c r="C987" s="1" t="s">
        <v>333</v>
      </c>
      <c r="D987" s="1" t="s">
        <v>28</v>
      </c>
      <c r="E987" s="7">
        <v>-14626</v>
      </c>
    </row>
    <row r="988" spans="1:5" ht="31.5" x14ac:dyDescent="0.25">
      <c r="A988" s="2" t="s">
        <v>328</v>
      </c>
      <c r="B988" s="3">
        <v>44084</v>
      </c>
      <c r="C988" s="1" t="s">
        <v>329</v>
      </c>
      <c r="D988" s="1" t="s">
        <v>149</v>
      </c>
      <c r="E988" s="7">
        <v>-40761.620000000003</v>
      </c>
    </row>
    <row r="989" spans="1:5" ht="42" x14ac:dyDescent="0.25">
      <c r="A989" s="2" t="s">
        <v>326</v>
      </c>
      <c r="B989" s="3">
        <v>44084</v>
      </c>
      <c r="C989" s="1" t="s">
        <v>327</v>
      </c>
      <c r="D989" s="1" t="s">
        <v>149</v>
      </c>
      <c r="E989" s="7">
        <v>-9385</v>
      </c>
    </row>
    <row r="990" spans="1:5" ht="42" x14ac:dyDescent="0.25">
      <c r="A990" s="2" t="s">
        <v>321</v>
      </c>
      <c r="B990" s="3">
        <v>44084</v>
      </c>
      <c r="C990" s="1" t="s">
        <v>322</v>
      </c>
      <c r="D990" s="1" t="s">
        <v>28</v>
      </c>
      <c r="E990" s="7">
        <v>-67477</v>
      </c>
    </row>
    <row r="991" spans="1:5" ht="31.5" x14ac:dyDescent="0.25">
      <c r="A991" s="2" t="s">
        <v>334</v>
      </c>
      <c r="B991" s="3">
        <v>44088</v>
      </c>
      <c r="C991" s="1" t="s">
        <v>335</v>
      </c>
      <c r="D991" s="1" t="s">
        <v>28</v>
      </c>
      <c r="E991" s="7">
        <v>60528.5</v>
      </c>
    </row>
    <row r="992" spans="1:5" ht="63" x14ac:dyDescent="0.25">
      <c r="A992" s="2" t="s">
        <v>855</v>
      </c>
      <c r="B992" s="3">
        <v>44090</v>
      </c>
      <c r="C992" s="1" t="s">
        <v>856</v>
      </c>
      <c r="D992" s="1" t="s">
        <v>247</v>
      </c>
      <c r="E992" s="7">
        <v>-4000</v>
      </c>
    </row>
    <row r="993" spans="1:5" ht="31.5" x14ac:dyDescent="0.25">
      <c r="A993" s="2" t="s">
        <v>336</v>
      </c>
      <c r="B993" s="3">
        <v>44090</v>
      </c>
      <c r="C993" s="1" t="s">
        <v>337</v>
      </c>
      <c r="D993" s="1" t="s">
        <v>325</v>
      </c>
      <c r="E993" s="7">
        <v>-11627</v>
      </c>
    </row>
    <row r="994" spans="1:5" ht="31.5" x14ac:dyDescent="0.25">
      <c r="A994" s="2" t="s">
        <v>334</v>
      </c>
      <c r="B994" s="3">
        <v>44090</v>
      </c>
      <c r="C994" s="1" t="s">
        <v>335</v>
      </c>
      <c r="D994" s="1" t="s">
        <v>28</v>
      </c>
      <c r="E994" s="7">
        <v>-49948.06</v>
      </c>
    </row>
    <row r="995" spans="1:5" ht="31.5" x14ac:dyDescent="0.25">
      <c r="A995" s="2" t="s">
        <v>336</v>
      </c>
      <c r="B995" s="3">
        <v>44092</v>
      </c>
      <c r="C995" s="1" t="s">
        <v>337</v>
      </c>
      <c r="D995" s="1" t="s">
        <v>325</v>
      </c>
      <c r="E995" s="7">
        <v>-388</v>
      </c>
    </row>
    <row r="996" spans="1:5" ht="21" x14ac:dyDescent="0.25">
      <c r="A996" s="2" t="s">
        <v>857</v>
      </c>
      <c r="B996" s="3">
        <v>44096</v>
      </c>
      <c r="C996" s="1" t="s">
        <v>858</v>
      </c>
      <c r="D996" s="1"/>
      <c r="E996" s="7">
        <v>155</v>
      </c>
    </row>
    <row r="997" spans="1:5" ht="31.5" x14ac:dyDescent="0.25">
      <c r="A997" s="2" t="s">
        <v>311</v>
      </c>
      <c r="B997" s="3">
        <v>44165</v>
      </c>
      <c r="C997" s="1" t="s">
        <v>312</v>
      </c>
      <c r="D997" s="1" t="s">
        <v>202</v>
      </c>
      <c r="E997" s="7">
        <v>-19734</v>
      </c>
    </row>
    <row r="998" spans="1:5" ht="21" x14ac:dyDescent="0.25">
      <c r="A998" s="2" t="s">
        <v>313</v>
      </c>
      <c r="B998" s="3">
        <v>44165</v>
      </c>
      <c r="C998" s="1" t="s">
        <v>314</v>
      </c>
      <c r="D998" s="1" t="s">
        <v>202</v>
      </c>
      <c r="E998" s="7">
        <v>-16776</v>
      </c>
    </row>
    <row r="999" spans="1:5" ht="31.5" x14ac:dyDescent="0.25">
      <c r="A999" s="2" t="s">
        <v>309</v>
      </c>
      <c r="B999" s="3">
        <v>44165</v>
      </c>
      <c r="C999" s="1" t="s">
        <v>310</v>
      </c>
      <c r="D999" s="1" t="s">
        <v>149</v>
      </c>
      <c r="E999" s="7">
        <v>-22753</v>
      </c>
    </row>
    <row r="1000" spans="1:5" ht="31.5" x14ac:dyDescent="0.25">
      <c r="A1000" s="2" t="s">
        <v>311</v>
      </c>
      <c r="B1000" s="3">
        <v>44172</v>
      </c>
      <c r="C1000" s="1" t="s">
        <v>312</v>
      </c>
      <c r="D1000" s="1" t="s">
        <v>202</v>
      </c>
      <c r="E1000" s="7">
        <v>4770</v>
      </c>
    </row>
    <row r="1001" spans="1:5" ht="21" x14ac:dyDescent="0.25">
      <c r="A1001" s="2" t="s">
        <v>313</v>
      </c>
      <c r="B1001" s="3">
        <v>44172</v>
      </c>
      <c r="C1001" s="1" t="s">
        <v>314</v>
      </c>
      <c r="D1001" s="1" t="s">
        <v>202</v>
      </c>
      <c r="E1001" s="7">
        <v>4770</v>
      </c>
    </row>
    <row r="1002" spans="1:5" x14ac:dyDescent="0.25">
      <c r="A1002" s="2"/>
      <c r="B1002" s="3"/>
      <c r="C1002" s="1"/>
      <c r="D1002" s="9" t="s">
        <v>5</v>
      </c>
      <c r="E1002" s="10">
        <f>SUM(E984:E1001)</f>
        <v>29718.320000000007</v>
      </c>
    </row>
    <row r="1003" spans="1:5" x14ac:dyDescent="0.25">
      <c r="A1003" s="2"/>
      <c r="B1003" s="3"/>
      <c r="C1003" s="1"/>
      <c r="D1003" s="9" t="s">
        <v>859</v>
      </c>
      <c r="E1003" s="10">
        <f>E982+E1002</f>
        <v>29718.480000000007</v>
      </c>
    </row>
    <row r="1004" spans="1:5" x14ac:dyDescent="0.25">
      <c r="A1004" s="11" t="s">
        <v>860</v>
      </c>
      <c r="B1004" s="11"/>
      <c r="C1004" s="11"/>
      <c r="D1004" s="11"/>
      <c r="E1004" s="11"/>
    </row>
    <row r="1005" spans="1:5" x14ac:dyDescent="0.25">
      <c r="A1005" s="12" t="s">
        <v>34</v>
      </c>
      <c r="B1005" s="12"/>
      <c r="C1005" s="12"/>
      <c r="D1005" s="12"/>
      <c r="E1005" s="12"/>
    </row>
    <row r="1006" spans="1:5" x14ac:dyDescent="0.25">
      <c r="A1006" s="2"/>
      <c r="B1006" s="3">
        <v>44013</v>
      </c>
      <c r="C1006" s="1" t="s">
        <v>16</v>
      </c>
      <c r="D1006" s="1"/>
      <c r="E1006" s="7">
        <v>23015.68</v>
      </c>
    </row>
    <row r="1007" spans="1:5" ht="31.5" x14ac:dyDescent="0.25">
      <c r="A1007" s="2" t="s">
        <v>861</v>
      </c>
      <c r="B1007" s="3">
        <v>44013</v>
      </c>
      <c r="C1007" s="1" t="s">
        <v>862</v>
      </c>
      <c r="D1007" s="1" t="s">
        <v>184</v>
      </c>
      <c r="E1007" s="7">
        <v>-6000</v>
      </c>
    </row>
    <row r="1008" spans="1:5" ht="42" x14ac:dyDescent="0.25">
      <c r="A1008" s="2" t="s">
        <v>863</v>
      </c>
      <c r="B1008" s="3">
        <v>44055</v>
      </c>
      <c r="C1008" s="1" t="s">
        <v>864</v>
      </c>
      <c r="D1008" s="1" t="s">
        <v>149</v>
      </c>
      <c r="E1008" s="7">
        <v>-10267.94</v>
      </c>
    </row>
    <row r="1009" spans="1:5" ht="21" x14ac:dyDescent="0.25">
      <c r="A1009" s="2" t="s">
        <v>398</v>
      </c>
      <c r="B1009" s="3">
        <v>44151</v>
      </c>
      <c r="C1009" s="1" t="s">
        <v>399</v>
      </c>
      <c r="D1009" s="1" t="s">
        <v>28</v>
      </c>
      <c r="E1009" s="7">
        <v>-6747.05</v>
      </c>
    </row>
    <row r="1010" spans="1:5" x14ac:dyDescent="0.25">
      <c r="A1010" s="2"/>
      <c r="B1010" s="3"/>
      <c r="C1010" s="1"/>
      <c r="D1010" s="9" t="s">
        <v>5</v>
      </c>
      <c r="E1010" s="10">
        <f>SUM(E1006:E1009)</f>
        <v>0.68999999999959982</v>
      </c>
    </row>
    <row r="1011" spans="1:5" x14ac:dyDescent="0.25">
      <c r="A1011" s="12" t="s">
        <v>50</v>
      </c>
      <c r="B1011" s="12"/>
      <c r="C1011" s="12"/>
      <c r="D1011" s="12"/>
      <c r="E1011" s="12"/>
    </row>
    <row r="1012" spans="1:5" x14ac:dyDescent="0.25">
      <c r="A1012" s="2"/>
      <c r="B1012" s="3">
        <v>44013</v>
      </c>
      <c r="C1012" s="1" t="s">
        <v>16</v>
      </c>
      <c r="D1012" s="1"/>
      <c r="E1012" s="7">
        <v>300000</v>
      </c>
    </row>
    <row r="1013" spans="1:5" ht="42" x14ac:dyDescent="0.25">
      <c r="A1013" s="2" t="s">
        <v>354</v>
      </c>
      <c r="B1013" s="3">
        <v>44151</v>
      </c>
      <c r="C1013" s="1" t="s">
        <v>355</v>
      </c>
      <c r="D1013" s="1" t="s">
        <v>28</v>
      </c>
      <c r="E1013" s="7">
        <v>-34097.57</v>
      </c>
    </row>
    <row r="1014" spans="1:5" ht="31.5" x14ac:dyDescent="0.25">
      <c r="A1014" s="2" t="s">
        <v>356</v>
      </c>
      <c r="B1014" s="3">
        <v>44151</v>
      </c>
      <c r="C1014" s="1" t="s">
        <v>357</v>
      </c>
      <c r="D1014" s="1" t="s">
        <v>28</v>
      </c>
      <c r="E1014" s="7">
        <v>-68484.27</v>
      </c>
    </row>
    <row r="1015" spans="1:5" ht="31.5" x14ac:dyDescent="0.25">
      <c r="A1015" s="2" t="s">
        <v>358</v>
      </c>
      <c r="B1015" s="3">
        <v>44151</v>
      </c>
      <c r="C1015" s="1" t="s">
        <v>359</v>
      </c>
      <c r="D1015" s="1" t="s">
        <v>360</v>
      </c>
      <c r="E1015" s="7">
        <v>-23280</v>
      </c>
    </row>
    <row r="1016" spans="1:5" ht="31.5" x14ac:dyDescent="0.25">
      <c r="A1016" s="2" t="s">
        <v>400</v>
      </c>
      <c r="B1016" s="3">
        <v>44151</v>
      </c>
      <c r="C1016" s="1" t="s">
        <v>401</v>
      </c>
      <c r="D1016" s="1" t="s">
        <v>28</v>
      </c>
      <c r="E1016" s="7">
        <v>-65359.040000000001</v>
      </c>
    </row>
    <row r="1017" spans="1:5" ht="31.5" x14ac:dyDescent="0.25">
      <c r="A1017" s="2" t="s">
        <v>396</v>
      </c>
      <c r="B1017" s="3">
        <v>44151</v>
      </c>
      <c r="C1017" s="1" t="s">
        <v>397</v>
      </c>
      <c r="D1017" s="1" t="s">
        <v>28</v>
      </c>
      <c r="E1017" s="7">
        <v>-81065.64</v>
      </c>
    </row>
    <row r="1018" spans="1:5" ht="21" x14ac:dyDescent="0.25">
      <c r="A1018" s="2" t="s">
        <v>398</v>
      </c>
      <c r="B1018" s="3">
        <v>44151</v>
      </c>
      <c r="C1018" s="1" t="s">
        <v>399</v>
      </c>
      <c r="D1018" s="1" t="s">
        <v>28</v>
      </c>
      <c r="E1018" s="7">
        <v>-25497</v>
      </c>
    </row>
    <row r="1019" spans="1:5" x14ac:dyDescent="0.25">
      <c r="A1019" s="2"/>
      <c r="B1019" s="3"/>
      <c r="C1019" s="1"/>
      <c r="D1019" s="9" t="s">
        <v>5</v>
      </c>
      <c r="E1019" s="10">
        <f>SUM(E1012:E1018)</f>
        <v>2216.4799999999668</v>
      </c>
    </row>
    <row r="1020" spans="1:5" x14ac:dyDescent="0.25">
      <c r="A1020" s="2"/>
      <c r="B1020" s="3"/>
      <c r="C1020" s="1"/>
      <c r="D1020" s="9" t="s">
        <v>865</v>
      </c>
      <c r="E1020" s="10">
        <f>E1010+E1019</f>
        <v>2217.1699999999664</v>
      </c>
    </row>
    <row r="1021" spans="1:5" x14ac:dyDescent="0.25">
      <c r="A1021" s="11" t="s">
        <v>866</v>
      </c>
      <c r="B1021" s="11"/>
      <c r="C1021" s="11"/>
      <c r="D1021" s="11"/>
      <c r="E1021" s="11"/>
    </row>
    <row r="1022" spans="1:5" x14ac:dyDescent="0.25">
      <c r="A1022" s="12" t="s">
        <v>34</v>
      </c>
      <c r="B1022" s="12"/>
      <c r="C1022" s="12"/>
      <c r="D1022" s="12"/>
      <c r="E1022" s="12"/>
    </row>
    <row r="1023" spans="1:5" x14ac:dyDescent="0.25">
      <c r="A1023" s="2"/>
      <c r="B1023" s="3">
        <v>44013</v>
      </c>
      <c r="C1023" s="1" t="s">
        <v>16</v>
      </c>
      <c r="D1023" s="1"/>
      <c r="E1023" s="7">
        <v>106536.06</v>
      </c>
    </row>
    <row r="1024" spans="1:5" ht="31.5" x14ac:dyDescent="0.25">
      <c r="A1024" s="2" t="s">
        <v>374</v>
      </c>
      <c r="B1024" s="3">
        <v>44083</v>
      </c>
      <c r="C1024" s="1" t="s">
        <v>375</v>
      </c>
      <c r="D1024" s="1" t="s">
        <v>28</v>
      </c>
      <c r="E1024" s="7">
        <v>-53950.200000000004</v>
      </c>
    </row>
    <row r="1025" spans="1:5" ht="42" x14ac:dyDescent="0.25">
      <c r="A1025" s="2" t="s">
        <v>376</v>
      </c>
      <c r="B1025" s="3">
        <v>44083</v>
      </c>
      <c r="C1025" s="1" t="s">
        <v>377</v>
      </c>
      <c r="D1025" s="1" t="s">
        <v>28</v>
      </c>
      <c r="E1025" s="7">
        <v>-52585.270000000004</v>
      </c>
    </row>
    <row r="1026" spans="1:5" x14ac:dyDescent="0.25">
      <c r="A1026" s="2"/>
      <c r="B1026" s="3"/>
      <c r="C1026" s="1"/>
      <c r="D1026" s="9" t="s">
        <v>5</v>
      </c>
      <c r="E1026" s="10">
        <f>SUM(E1023:E1025)</f>
        <v>0.58999999998923158</v>
      </c>
    </row>
    <row r="1027" spans="1:5" x14ac:dyDescent="0.25">
      <c r="A1027" s="12" t="s">
        <v>50</v>
      </c>
      <c r="B1027" s="12"/>
      <c r="C1027" s="12"/>
      <c r="D1027" s="12"/>
      <c r="E1027" s="12"/>
    </row>
    <row r="1028" spans="1:5" x14ac:dyDescent="0.25">
      <c r="A1028" s="2"/>
      <c r="B1028" s="3">
        <v>44013</v>
      </c>
      <c r="C1028" s="1" t="s">
        <v>16</v>
      </c>
      <c r="D1028" s="1"/>
      <c r="E1028" s="7">
        <v>300000</v>
      </c>
    </row>
    <row r="1029" spans="1:5" ht="31.5" x14ac:dyDescent="0.25">
      <c r="A1029" s="2" t="s">
        <v>378</v>
      </c>
      <c r="B1029" s="3">
        <v>44083</v>
      </c>
      <c r="C1029" s="1" t="s">
        <v>379</v>
      </c>
      <c r="D1029" s="1" t="s">
        <v>28</v>
      </c>
      <c r="E1029" s="7">
        <v>-41221.94</v>
      </c>
    </row>
    <row r="1030" spans="1:5" ht="31.5" x14ac:dyDescent="0.25">
      <c r="A1030" s="2" t="s">
        <v>374</v>
      </c>
      <c r="B1030" s="3">
        <v>44083</v>
      </c>
      <c r="C1030" s="1" t="s">
        <v>375</v>
      </c>
      <c r="D1030" s="1" t="s">
        <v>28</v>
      </c>
      <c r="E1030" s="7">
        <v>-54168</v>
      </c>
    </row>
    <row r="1031" spans="1:5" ht="31.5" x14ac:dyDescent="0.25">
      <c r="A1031" s="2" t="s">
        <v>389</v>
      </c>
      <c r="B1031" s="3">
        <v>44127</v>
      </c>
      <c r="C1031" s="1" t="s">
        <v>390</v>
      </c>
      <c r="D1031" s="1" t="s">
        <v>149</v>
      </c>
      <c r="E1031" s="7">
        <v>-7491</v>
      </c>
    </row>
    <row r="1032" spans="1:5" x14ac:dyDescent="0.25">
      <c r="A1032" s="2"/>
      <c r="B1032" s="3"/>
      <c r="C1032" s="1"/>
      <c r="D1032" s="9" t="s">
        <v>5</v>
      </c>
      <c r="E1032" s="10">
        <f>SUM(E1028:E1031)</f>
        <v>197119.06</v>
      </c>
    </row>
    <row r="1033" spans="1:5" x14ac:dyDescent="0.25">
      <c r="A1033" s="2"/>
      <c r="B1033" s="3"/>
      <c r="C1033" s="1"/>
      <c r="D1033" s="9" t="s">
        <v>867</v>
      </c>
      <c r="E1033" s="10">
        <f>E1026+E1032</f>
        <v>197119.65</v>
      </c>
    </row>
    <row r="1034" spans="1:5" x14ac:dyDescent="0.25">
      <c r="A1034" s="11" t="s">
        <v>868</v>
      </c>
      <c r="B1034" s="11"/>
      <c r="C1034" s="11"/>
      <c r="D1034" s="11"/>
      <c r="E1034" s="11"/>
    </row>
    <row r="1035" spans="1:5" x14ac:dyDescent="0.25">
      <c r="A1035" s="12" t="s">
        <v>614</v>
      </c>
      <c r="B1035" s="12"/>
      <c r="C1035" s="12"/>
      <c r="D1035" s="12"/>
      <c r="E1035" s="12"/>
    </row>
    <row r="1036" spans="1:5" x14ac:dyDescent="0.25">
      <c r="A1036" s="2"/>
      <c r="B1036" s="3">
        <v>44013</v>
      </c>
      <c r="C1036" s="1" t="s">
        <v>16</v>
      </c>
      <c r="D1036" s="1"/>
      <c r="E1036" s="7">
        <v>3150</v>
      </c>
    </row>
    <row r="1037" spans="1:5" x14ac:dyDescent="0.25">
      <c r="A1037" s="2"/>
      <c r="B1037" s="3"/>
      <c r="C1037" s="1"/>
      <c r="D1037" s="9" t="s">
        <v>5</v>
      </c>
      <c r="E1037" s="10">
        <f>SUM(E1036:E1036)</f>
        <v>3150</v>
      </c>
    </row>
    <row r="1038" spans="1:5" x14ac:dyDescent="0.25">
      <c r="A1038" s="12" t="s">
        <v>34</v>
      </c>
      <c r="B1038" s="12"/>
      <c r="C1038" s="12"/>
      <c r="D1038" s="12"/>
      <c r="E1038" s="12"/>
    </row>
    <row r="1039" spans="1:5" x14ac:dyDescent="0.25">
      <c r="A1039" s="2"/>
      <c r="B1039" s="3">
        <v>44013</v>
      </c>
      <c r="C1039" s="1" t="s">
        <v>16</v>
      </c>
      <c r="D1039" s="1"/>
      <c r="E1039" s="7">
        <v>23991.8</v>
      </c>
    </row>
    <row r="1040" spans="1:5" ht="31.5" x14ac:dyDescent="0.25">
      <c r="A1040" s="2" t="s">
        <v>869</v>
      </c>
      <c r="B1040" s="3">
        <v>44033</v>
      </c>
      <c r="C1040" s="1" t="s">
        <v>870</v>
      </c>
      <c r="D1040" s="1" t="s">
        <v>871</v>
      </c>
      <c r="E1040" s="7">
        <v>-3550</v>
      </c>
    </row>
    <row r="1041" spans="1:5" ht="31.5" x14ac:dyDescent="0.25">
      <c r="A1041" s="2" t="s">
        <v>872</v>
      </c>
      <c r="B1041" s="3">
        <v>44047</v>
      </c>
      <c r="C1041" s="1" t="s">
        <v>873</v>
      </c>
      <c r="D1041" s="1" t="s">
        <v>118</v>
      </c>
      <c r="E1041" s="7">
        <v>-20441</v>
      </c>
    </row>
    <row r="1042" spans="1:5" x14ac:dyDescent="0.25">
      <c r="A1042" s="2"/>
      <c r="B1042" s="3"/>
      <c r="C1042" s="1"/>
      <c r="D1042" s="9" t="s">
        <v>5</v>
      </c>
      <c r="E1042" s="10">
        <f>SUM(E1039:E1041)</f>
        <v>0.7999999999992724</v>
      </c>
    </row>
    <row r="1043" spans="1:5" x14ac:dyDescent="0.25">
      <c r="A1043" s="12" t="s">
        <v>50</v>
      </c>
      <c r="B1043" s="12"/>
      <c r="C1043" s="12"/>
      <c r="D1043" s="12"/>
      <c r="E1043" s="12"/>
    </row>
    <row r="1044" spans="1:5" x14ac:dyDescent="0.25">
      <c r="A1044" s="2"/>
      <c r="B1044" s="3">
        <v>44013</v>
      </c>
      <c r="C1044" s="1" t="s">
        <v>16</v>
      </c>
      <c r="D1044" s="1"/>
      <c r="E1044" s="7">
        <v>300000</v>
      </c>
    </row>
    <row r="1045" spans="1:5" ht="31.5" x14ac:dyDescent="0.25">
      <c r="A1045" s="2" t="s">
        <v>874</v>
      </c>
      <c r="B1045" s="3">
        <v>44047</v>
      </c>
      <c r="C1045" s="1" t="s">
        <v>875</v>
      </c>
      <c r="D1045" s="1" t="s">
        <v>28</v>
      </c>
      <c r="E1045" s="7">
        <v>-26742.100000000002</v>
      </c>
    </row>
    <row r="1046" spans="1:5" ht="31.5" x14ac:dyDescent="0.25">
      <c r="A1046" s="2" t="s">
        <v>872</v>
      </c>
      <c r="B1046" s="3">
        <v>44047</v>
      </c>
      <c r="C1046" s="1" t="s">
        <v>873</v>
      </c>
      <c r="D1046" s="1" t="s">
        <v>118</v>
      </c>
      <c r="E1046" s="7">
        <v>-82524.37</v>
      </c>
    </row>
    <row r="1047" spans="1:5" ht="31.5" x14ac:dyDescent="0.25">
      <c r="A1047" s="2" t="s">
        <v>876</v>
      </c>
      <c r="B1047" s="3">
        <v>44069</v>
      </c>
      <c r="C1047" s="1" t="s">
        <v>877</v>
      </c>
      <c r="D1047" s="1" t="s">
        <v>878</v>
      </c>
      <c r="E1047" s="7">
        <v>-12500</v>
      </c>
    </row>
    <row r="1048" spans="1:5" ht="31.5" x14ac:dyDescent="0.25">
      <c r="A1048" s="2" t="s">
        <v>879</v>
      </c>
      <c r="B1048" s="3">
        <v>44083</v>
      </c>
      <c r="C1048" s="1" t="s">
        <v>880</v>
      </c>
      <c r="D1048" s="1" t="s">
        <v>28</v>
      </c>
      <c r="E1048" s="7">
        <v>-123505.36</v>
      </c>
    </row>
    <row r="1049" spans="1:5" x14ac:dyDescent="0.25">
      <c r="A1049" s="2"/>
      <c r="B1049" s="3"/>
      <c r="C1049" s="1"/>
      <c r="D1049" s="9" t="s">
        <v>5</v>
      </c>
      <c r="E1049" s="10">
        <f>SUM(E1044:E1048)</f>
        <v>54728.170000000027</v>
      </c>
    </row>
    <row r="1050" spans="1:5" x14ac:dyDescent="0.25">
      <c r="A1050" s="2"/>
      <c r="B1050" s="3"/>
      <c r="C1050" s="1"/>
      <c r="D1050" s="9" t="s">
        <v>881</v>
      </c>
      <c r="E1050" s="10">
        <f>E1037+E1042+E1049</f>
        <v>57878.97000000003</v>
      </c>
    </row>
    <row r="1051" spans="1:5" x14ac:dyDescent="0.25">
      <c r="A1051" s="11" t="s">
        <v>882</v>
      </c>
      <c r="B1051" s="11"/>
      <c r="C1051" s="11"/>
      <c r="D1051" s="11"/>
      <c r="E1051" s="11"/>
    </row>
    <row r="1052" spans="1:5" x14ac:dyDescent="0.25">
      <c r="A1052" s="12" t="s">
        <v>883</v>
      </c>
      <c r="B1052" s="12"/>
      <c r="C1052" s="12"/>
      <c r="D1052" s="12"/>
      <c r="E1052" s="12"/>
    </row>
    <row r="1053" spans="1:5" x14ac:dyDescent="0.25">
      <c r="A1053" s="2"/>
      <c r="B1053" s="3">
        <v>44013</v>
      </c>
      <c r="C1053" s="1" t="s">
        <v>16</v>
      </c>
      <c r="D1053" s="1"/>
      <c r="E1053" s="7">
        <v>6636</v>
      </c>
    </row>
    <row r="1054" spans="1:5" ht="31.5" x14ac:dyDescent="0.25">
      <c r="A1054" s="2" t="s">
        <v>884</v>
      </c>
      <c r="B1054" s="3">
        <v>44130</v>
      </c>
      <c r="C1054" s="1" t="s">
        <v>885</v>
      </c>
      <c r="D1054" s="1" t="s">
        <v>886</v>
      </c>
      <c r="E1054" s="7">
        <v>-6636</v>
      </c>
    </row>
    <row r="1055" spans="1:5" x14ac:dyDescent="0.25">
      <c r="A1055" s="2"/>
      <c r="B1055" s="3"/>
      <c r="C1055" s="1"/>
      <c r="D1055" s="9" t="s">
        <v>5</v>
      </c>
      <c r="E1055" s="10">
        <f>SUM(E1053:E1054)</f>
        <v>0</v>
      </c>
    </row>
    <row r="1056" spans="1:5" x14ac:dyDescent="0.25">
      <c r="A1056" s="12" t="s">
        <v>115</v>
      </c>
      <c r="B1056" s="12"/>
      <c r="C1056" s="12"/>
      <c r="D1056" s="12"/>
      <c r="E1056" s="12"/>
    </row>
    <row r="1057" spans="1:5" x14ac:dyDescent="0.25">
      <c r="A1057" s="2"/>
      <c r="B1057" s="3">
        <v>44013</v>
      </c>
      <c r="C1057" s="1" t="s">
        <v>16</v>
      </c>
      <c r="D1057" s="1"/>
      <c r="E1057" s="7">
        <v>22500</v>
      </c>
    </row>
    <row r="1058" spans="1:5" ht="31.5" x14ac:dyDescent="0.25">
      <c r="A1058" s="2" t="s">
        <v>884</v>
      </c>
      <c r="B1058" s="3">
        <v>44130</v>
      </c>
      <c r="C1058" s="1" t="s">
        <v>885</v>
      </c>
      <c r="D1058" s="1" t="s">
        <v>886</v>
      </c>
      <c r="E1058" s="7">
        <v>-22464</v>
      </c>
    </row>
    <row r="1059" spans="1:5" x14ac:dyDescent="0.25">
      <c r="A1059" s="2" t="s">
        <v>887</v>
      </c>
      <c r="B1059" s="3">
        <v>44131</v>
      </c>
      <c r="C1059" s="1" t="s">
        <v>888</v>
      </c>
      <c r="D1059" s="1"/>
      <c r="E1059" s="7">
        <v>-36</v>
      </c>
    </row>
    <row r="1060" spans="1:5" x14ac:dyDescent="0.25">
      <c r="A1060" s="2"/>
      <c r="B1060" s="3"/>
      <c r="C1060" s="1"/>
      <c r="D1060" s="9" t="s">
        <v>5</v>
      </c>
      <c r="E1060" s="10">
        <f>SUM(E1057:E1059)</f>
        <v>0</v>
      </c>
    </row>
    <row r="1061" spans="1:5" x14ac:dyDescent="0.25">
      <c r="A1061" s="12" t="s">
        <v>34</v>
      </c>
      <c r="B1061" s="12"/>
      <c r="C1061" s="12"/>
      <c r="D1061" s="12"/>
      <c r="E1061" s="12"/>
    </row>
    <row r="1062" spans="1:5" x14ac:dyDescent="0.25">
      <c r="A1062" s="2"/>
      <c r="B1062" s="3">
        <v>44013</v>
      </c>
      <c r="C1062" s="1" t="s">
        <v>16</v>
      </c>
      <c r="D1062" s="1"/>
      <c r="E1062" s="7">
        <v>1549.46</v>
      </c>
    </row>
    <row r="1063" spans="1:5" ht="31.5" x14ac:dyDescent="0.25">
      <c r="A1063" s="2" t="s">
        <v>889</v>
      </c>
      <c r="B1063" s="3">
        <v>44027</v>
      </c>
      <c r="C1063" s="1" t="s">
        <v>890</v>
      </c>
      <c r="D1063" s="1" t="s">
        <v>384</v>
      </c>
      <c r="E1063" s="7">
        <v>-443</v>
      </c>
    </row>
    <row r="1064" spans="1:5" ht="52.5" x14ac:dyDescent="0.25">
      <c r="A1064" s="2" t="s">
        <v>891</v>
      </c>
      <c r="B1064" s="3">
        <v>44060</v>
      </c>
      <c r="C1064" s="1" t="s">
        <v>892</v>
      </c>
      <c r="D1064" s="1" t="s">
        <v>893</v>
      </c>
      <c r="E1064" s="7">
        <v>-1106</v>
      </c>
    </row>
    <row r="1065" spans="1:5" x14ac:dyDescent="0.25">
      <c r="A1065" s="2"/>
      <c r="B1065" s="3"/>
      <c r="C1065" s="1"/>
      <c r="D1065" s="9" t="s">
        <v>5</v>
      </c>
      <c r="E1065" s="10">
        <f>SUM(E1062:E1064)</f>
        <v>0.46000000000003638</v>
      </c>
    </row>
    <row r="1066" spans="1:5" x14ac:dyDescent="0.25">
      <c r="A1066" s="12" t="s">
        <v>50</v>
      </c>
      <c r="B1066" s="12"/>
      <c r="C1066" s="12"/>
      <c r="D1066" s="12"/>
      <c r="E1066" s="12"/>
    </row>
    <row r="1067" spans="1:5" x14ac:dyDescent="0.25">
      <c r="A1067" s="2"/>
      <c r="B1067" s="3">
        <v>44013</v>
      </c>
      <c r="C1067" s="1" t="s">
        <v>16</v>
      </c>
      <c r="D1067" s="1"/>
      <c r="E1067" s="7">
        <v>300000</v>
      </c>
    </row>
    <row r="1068" spans="1:5" ht="52.5" x14ac:dyDescent="0.25">
      <c r="A1068" s="2" t="s">
        <v>891</v>
      </c>
      <c r="B1068" s="3">
        <v>44060</v>
      </c>
      <c r="C1068" s="1" t="s">
        <v>892</v>
      </c>
      <c r="D1068" s="1" t="s">
        <v>893</v>
      </c>
      <c r="E1068" s="7">
        <v>-13894</v>
      </c>
    </row>
    <row r="1069" spans="1:5" ht="31.5" x14ac:dyDescent="0.25">
      <c r="A1069" s="2" t="s">
        <v>371</v>
      </c>
      <c r="B1069" s="3">
        <v>44070</v>
      </c>
      <c r="C1069" s="1" t="s">
        <v>372</v>
      </c>
      <c r="D1069" s="1" t="s">
        <v>373</v>
      </c>
      <c r="E1069" s="7">
        <v>-7500</v>
      </c>
    </row>
    <row r="1070" spans="1:5" ht="21" x14ac:dyDescent="0.25">
      <c r="A1070" s="2" t="s">
        <v>894</v>
      </c>
      <c r="B1070" s="3">
        <v>44106</v>
      </c>
      <c r="C1070" s="1" t="s">
        <v>895</v>
      </c>
      <c r="D1070" s="1" t="s">
        <v>149</v>
      </c>
      <c r="E1070" s="7">
        <v>-16092.79</v>
      </c>
    </row>
    <row r="1071" spans="1:5" ht="31.5" x14ac:dyDescent="0.25">
      <c r="A1071" s="2" t="s">
        <v>896</v>
      </c>
      <c r="B1071" s="3">
        <v>44106</v>
      </c>
      <c r="C1071" s="1" t="s">
        <v>897</v>
      </c>
      <c r="D1071" s="1" t="s">
        <v>149</v>
      </c>
      <c r="E1071" s="7">
        <v>-48924.450000000004</v>
      </c>
    </row>
    <row r="1072" spans="1:5" ht="31.5" x14ac:dyDescent="0.25">
      <c r="A1072" s="2" t="s">
        <v>898</v>
      </c>
      <c r="B1072" s="3">
        <v>44106</v>
      </c>
      <c r="C1072" s="1" t="s">
        <v>899</v>
      </c>
      <c r="D1072" s="1" t="s">
        <v>149</v>
      </c>
      <c r="E1072" s="7">
        <v>-23970.44</v>
      </c>
    </row>
    <row r="1073" spans="1:5" ht="31.5" x14ac:dyDescent="0.25">
      <c r="A1073" s="2" t="s">
        <v>900</v>
      </c>
      <c r="B1073" s="3">
        <v>44106</v>
      </c>
      <c r="C1073" s="1" t="s">
        <v>901</v>
      </c>
      <c r="D1073" s="1" t="s">
        <v>149</v>
      </c>
      <c r="E1073" s="7">
        <v>-37486.620000000003</v>
      </c>
    </row>
    <row r="1074" spans="1:5" ht="31.5" x14ac:dyDescent="0.25">
      <c r="A1074" s="2" t="s">
        <v>902</v>
      </c>
      <c r="B1074" s="3">
        <v>44106</v>
      </c>
      <c r="C1074" s="1" t="s">
        <v>903</v>
      </c>
      <c r="D1074" s="1" t="s">
        <v>149</v>
      </c>
      <c r="E1074" s="7">
        <v>-59736.450000000004</v>
      </c>
    </row>
    <row r="1075" spans="1:5" ht="21" x14ac:dyDescent="0.25">
      <c r="A1075" s="2" t="s">
        <v>894</v>
      </c>
      <c r="B1075" s="3">
        <v>44116</v>
      </c>
      <c r="C1075" s="1" t="s">
        <v>895</v>
      </c>
      <c r="D1075" s="1" t="s">
        <v>149</v>
      </c>
      <c r="E1075" s="7">
        <v>16092.79</v>
      </c>
    </row>
    <row r="1076" spans="1:5" ht="31.5" x14ac:dyDescent="0.25">
      <c r="A1076" s="2" t="s">
        <v>417</v>
      </c>
      <c r="B1076" s="3">
        <v>44118</v>
      </c>
      <c r="C1076" s="1" t="s">
        <v>418</v>
      </c>
      <c r="D1076" s="1" t="s">
        <v>28</v>
      </c>
      <c r="E1076" s="7">
        <v>-48276</v>
      </c>
    </row>
    <row r="1077" spans="1:5" ht="21" x14ac:dyDescent="0.25">
      <c r="A1077" s="2" t="s">
        <v>894</v>
      </c>
      <c r="B1077" s="3">
        <v>44124</v>
      </c>
      <c r="C1077" s="1" t="s">
        <v>895</v>
      </c>
      <c r="D1077" s="1" t="s">
        <v>149</v>
      </c>
      <c r="E1077" s="7">
        <v>-16092.79</v>
      </c>
    </row>
    <row r="1078" spans="1:5" ht="31.5" x14ac:dyDescent="0.25">
      <c r="A1078" s="2" t="s">
        <v>904</v>
      </c>
      <c r="B1078" s="3">
        <v>44127</v>
      </c>
      <c r="C1078" s="1" t="s">
        <v>905</v>
      </c>
      <c r="D1078" s="1" t="s">
        <v>149</v>
      </c>
      <c r="E1078" s="7">
        <v>-43587.83</v>
      </c>
    </row>
    <row r="1079" spans="1:5" ht="21" x14ac:dyDescent="0.25">
      <c r="A1079" s="2" t="s">
        <v>906</v>
      </c>
      <c r="B1079" s="3">
        <v>44131</v>
      </c>
      <c r="C1079" s="1" t="s">
        <v>907</v>
      </c>
      <c r="D1079" s="1"/>
      <c r="E1079" s="7">
        <v>-531.41999999999996</v>
      </c>
    </row>
    <row r="1080" spans="1:5" ht="21" x14ac:dyDescent="0.25">
      <c r="A1080" s="2" t="s">
        <v>906</v>
      </c>
      <c r="B1080" s="3">
        <v>44179</v>
      </c>
      <c r="C1080" s="1" t="s">
        <v>907</v>
      </c>
      <c r="D1080" s="1"/>
      <c r="E1080" s="7">
        <v>531.41999999999996</v>
      </c>
    </row>
    <row r="1081" spans="1:5" x14ac:dyDescent="0.25">
      <c r="A1081" s="2"/>
      <c r="B1081" s="3"/>
      <c r="C1081" s="1"/>
      <c r="D1081" s="9" t="s">
        <v>5</v>
      </c>
      <c r="E1081" s="10">
        <f>SUM(E1067:E1080)</f>
        <v>531.42000000000553</v>
      </c>
    </row>
    <row r="1082" spans="1:5" x14ac:dyDescent="0.25">
      <c r="A1082" s="2"/>
      <c r="B1082" s="3"/>
      <c r="C1082" s="1"/>
      <c r="D1082" s="9" t="s">
        <v>908</v>
      </c>
      <c r="E1082" s="10">
        <f>E1055+E1060+E1065+E1081</f>
        <v>531.88000000000557</v>
      </c>
    </row>
    <row r="1083" spans="1:5" x14ac:dyDescent="0.25">
      <c r="A1083" s="11" t="s">
        <v>909</v>
      </c>
      <c r="B1083" s="11"/>
      <c r="C1083" s="11"/>
      <c r="D1083" s="11"/>
      <c r="E1083" s="11"/>
    </row>
    <row r="1084" spans="1:5" x14ac:dyDescent="0.25">
      <c r="A1084" s="12" t="s">
        <v>910</v>
      </c>
      <c r="B1084" s="12"/>
      <c r="C1084" s="12"/>
      <c r="D1084" s="12"/>
      <c r="E1084" s="12"/>
    </row>
    <row r="1085" spans="1:5" x14ac:dyDescent="0.25">
      <c r="A1085" s="2"/>
      <c r="B1085" s="3">
        <v>44013</v>
      </c>
      <c r="C1085" s="1" t="s">
        <v>16</v>
      </c>
      <c r="D1085" s="1"/>
      <c r="E1085" s="7">
        <v>80876</v>
      </c>
    </row>
    <row r="1086" spans="1:5" x14ac:dyDescent="0.25">
      <c r="A1086" s="2"/>
      <c r="B1086" s="3"/>
      <c r="C1086" s="1"/>
      <c r="D1086" s="9" t="s">
        <v>5</v>
      </c>
      <c r="E1086" s="10">
        <f>SUM(E1085:E1085)</f>
        <v>80876</v>
      </c>
    </row>
    <row r="1087" spans="1:5" x14ac:dyDescent="0.25">
      <c r="A1087" s="12" t="s">
        <v>8</v>
      </c>
      <c r="B1087" s="12"/>
      <c r="C1087" s="12"/>
      <c r="D1087" s="12"/>
      <c r="E1087" s="12"/>
    </row>
    <row r="1088" spans="1:5" x14ac:dyDescent="0.25">
      <c r="A1088" s="2"/>
      <c r="B1088" s="3">
        <v>44013</v>
      </c>
      <c r="C1088" s="1" t="s">
        <v>16</v>
      </c>
      <c r="D1088" s="1"/>
      <c r="E1088" s="7">
        <v>9864.91</v>
      </c>
    </row>
    <row r="1089" spans="1:5" ht="42" x14ac:dyDescent="0.25">
      <c r="A1089" s="2" t="s">
        <v>911</v>
      </c>
      <c r="B1089" s="3">
        <v>44018</v>
      </c>
      <c r="C1089" s="1" t="s">
        <v>912</v>
      </c>
      <c r="D1089" s="1" t="s">
        <v>137</v>
      </c>
      <c r="E1089" s="7">
        <v>-3550</v>
      </c>
    </row>
    <row r="1090" spans="1:5" ht="42" x14ac:dyDescent="0.25">
      <c r="A1090" s="2" t="s">
        <v>913</v>
      </c>
      <c r="B1090" s="3">
        <v>44047</v>
      </c>
      <c r="C1090" s="1" t="s">
        <v>914</v>
      </c>
      <c r="D1090" s="1" t="s">
        <v>915</v>
      </c>
      <c r="E1090" s="7">
        <v>-3318.8</v>
      </c>
    </row>
    <row r="1091" spans="1:5" ht="63" x14ac:dyDescent="0.25">
      <c r="A1091" s="2" t="s">
        <v>498</v>
      </c>
      <c r="B1091" s="3">
        <v>44050</v>
      </c>
      <c r="C1091" s="1" t="s">
        <v>499</v>
      </c>
      <c r="D1091" s="1" t="s">
        <v>500</v>
      </c>
      <c r="E1091" s="7">
        <v>-2996</v>
      </c>
    </row>
    <row r="1092" spans="1:5" x14ac:dyDescent="0.25">
      <c r="A1092" s="2"/>
      <c r="B1092" s="3"/>
      <c r="C1092" s="1"/>
      <c r="D1092" s="9" t="s">
        <v>5</v>
      </c>
      <c r="E1092" s="10">
        <f>SUM(E1088:E1091)</f>
        <v>0.10999999999967258</v>
      </c>
    </row>
    <row r="1093" spans="1:5" x14ac:dyDescent="0.25">
      <c r="A1093" s="12" t="s">
        <v>15</v>
      </c>
      <c r="B1093" s="12"/>
      <c r="C1093" s="12"/>
      <c r="D1093" s="12"/>
      <c r="E1093" s="12"/>
    </row>
    <row r="1094" spans="1:5" x14ac:dyDescent="0.25">
      <c r="A1094" s="2"/>
      <c r="B1094" s="3">
        <v>44013</v>
      </c>
      <c r="C1094" s="1" t="s">
        <v>16</v>
      </c>
      <c r="D1094" s="1"/>
      <c r="E1094" s="7">
        <v>376890.58</v>
      </c>
    </row>
    <row r="1095" spans="1:5" ht="63" x14ac:dyDescent="0.25">
      <c r="A1095" s="2" t="s">
        <v>481</v>
      </c>
      <c r="B1095" s="3">
        <v>44050</v>
      </c>
      <c r="C1095" s="1" t="s">
        <v>482</v>
      </c>
      <c r="D1095" s="1" t="s">
        <v>483</v>
      </c>
      <c r="E1095" s="7">
        <v>-2000</v>
      </c>
    </row>
    <row r="1096" spans="1:5" ht="63" x14ac:dyDescent="0.25">
      <c r="A1096" s="2" t="s">
        <v>916</v>
      </c>
      <c r="B1096" s="3">
        <v>44050</v>
      </c>
      <c r="C1096" s="1" t="s">
        <v>917</v>
      </c>
      <c r="D1096" s="1" t="s">
        <v>471</v>
      </c>
      <c r="E1096" s="7">
        <v>-30000</v>
      </c>
    </row>
    <row r="1097" spans="1:5" ht="52.5" x14ac:dyDescent="0.25">
      <c r="A1097" s="2" t="s">
        <v>475</v>
      </c>
      <c r="B1097" s="3">
        <v>44050</v>
      </c>
      <c r="C1097" s="1" t="s">
        <v>476</v>
      </c>
      <c r="D1097" s="1" t="s">
        <v>477</v>
      </c>
      <c r="E1097" s="7">
        <v>-6297</v>
      </c>
    </row>
    <row r="1098" spans="1:5" ht="42" x14ac:dyDescent="0.25">
      <c r="A1098" s="2" t="s">
        <v>469</v>
      </c>
      <c r="B1098" s="3">
        <v>44050</v>
      </c>
      <c r="C1098" s="1" t="s">
        <v>470</v>
      </c>
      <c r="D1098" s="1" t="s">
        <v>471</v>
      </c>
      <c r="E1098" s="7">
        <v>-20000</v>
      </c>
    </row>
    <row r="1099" spans="1:5" ht="42" x14ac:dyDescent="0.25">
      <c r="A1099" s="2" t="s">
        <v>495</v>
      </c>
      <c r="B1099" s="3">
        <v>44050</v>
      </c>
      <c r="C1099" s="1" t="s">
        <v>496</v>
      </c>
      <c r="D1099" s="1" t="s">
        <v>497</v>
      </c>
      <c r="E1099" s="7">
        <v>-22500</v>
      </c>
    </row>
    <row r="1100" spans="1:5" ht="52.5" x14ac:dyDescent="0.25">
      <c r="A1100" s="2" t="s">
        <v>492</v>
      </c>
      <c r="B1100" s="3">
        <v>44050</v>
      </c>
      <c r="C1100" s="1" t="s">
        <v>493</v>
      </c>
      <c r="D1100" s="1" t="s">
        <v>494</v>
      </c>
      <c r="E1100" s="7">
        <v>-25000</v>
      </c>
    </row>
    <row r="1101" spans="1:5" ht="63" x14ac:dyDescent="0.25">
      <c r="A1101" s="2" t="s">
        <v>498</v>
      </c>
      <c r="B1101" s="3">
        <v>44050</v>
      </c>
      <c r="C1101" s="1" t="s">
        <v>499</v>
      </c>
      <c r="D1101" s="1" t="s">
        <v>500</v>
      </c>
      <c r="E1101" s="7">
        <v>-5004</v>
      </c>
    </row>
    <row r="1102" spans="1:5" ht="52.5" x14ac:dyDescent="0.25">
      <c r="A1102" s="2" t="s">
        <v>475</v>
      </c>
      <c r="B1102" s="3">
        <v>44056</v>
      </c>
      <c r="C1102" s="1" t="s">
        <v>476</v>
      </c>
      <c r="D1102" s="1" t="s">
        <v>477</v>
      </c>
      <c r="E1102" s="7">
        <v>-83.25</v>
      </c>
    </row>
    <row r="1103" spans="1:5" ht="31.5" x14ac:dyDescent="0.25">
      <c r="A1103" s="2" t="s">
        <v>484</v>
      </c>
      <c r="B1103" s="3">
        <v>44070</v>
      </c>
      <c r="C1103" s="1" t="s">
        <v>485</v>
      </c>
      <c r="D1103" s="1" t="s">
        <v>486</v>
      </c>
      <c r="E1103" s="7">
        <v>-6867</v>
      </c>
    </row>
    <row r="1104" spans="1:5" ht="52.5" x14ac:dyDescent="0.25">
      <c r="A1104" s="2" t="s">
        <v>918</v>
      </c>
      <c r="B1104" s="3">
        <v>44082</v>
      </c>
      <c r="C1104" s="1" t="s">
        <v>919</v>
      </c>
      <c r="D1104" s="1" t="s">
        <v>920</v>
      </c>
      <c r="E1104" s="7">
        <v>-65000</v>
      </c>
    </row>
    <row r="1105" spans="1:5" ht="63" x14ac:dyDescent="0.25">
      <c r="A1105" s="2" t="s">
        <v>498</v>
      </c>
      <c r="B1105" s="3">
        <v>44084</v>
      </c>
      <c r="C1105" s="1" t="s">
        <v>499</v>
      </c>
      <c r="D1105" s="1" t="s">
        <v>500</v>
      </c>
      <c r="E1105" s="7">
        <v>-1334</v>
      </c>
    </row>
    <row r="1106" spans="1:5" ht="52.5" x14ac:dyDescent="0.25">
      <c r="A1106" s="2" t="s">
        <v>489</v>
      </c>
      <c r="B1106" s="3">
        <v>44095</v>
      </c>
      <c r="C1106" s="1" t="s">
        <v>490</v>
      </c>
      <c r="D1106" s="1" t="s">
        <v>491</v>
      </c>
      <c r="E1106" s="7">
        <v>-8000</v>
      </c>
    </row>
    <row r="1107" spans="1:5" ht="42" x14ac:dyDescent="0.25">
      <c r="A1107" s="2" t="s">
        <v>495</v>
      </c>
      <c r="B1107" s="3">
        <v>44106</v>
      </c>
      <c r="C1107" s="1" t="s">
        <v>496</v>
      </c>
      <c r="D1107" s="1" t="s">
        <v>497</v>
      </c>
      <c r="E1107" s="7">
        <v>-18050</v>
      </c>
    </row>
    <row r="1108" spans="1:5" ht="52.5" x14ac:dyDescent="0.25">
      <c r="A1108" s="2" t="s">
        <v>492</v>
      </c>
      <c r="B1108" s="3">
        <v>44106</v>
      </c>
      <c r="C1108" s="1" t="s">
        <v>493</v>
      </c>
      <c r="D1108" s="1" t="s">
        <v>494</v>
      </c>
      <c r="E1108" s="7">
        <v>-15000</v>
      </c>
    </row>
    <row r="1109" spans="1:5" ht="42" x14ac:dyDescent="0.25">
      <c r="A1109" s="2" t="s">
        <v>921</v>
      </c>
      <c r="B1109" s="3">
        <v>44131</v>
      </c>
      <c r="C1109" s="1" t="s">
        <v>922</v>
      </c>
      <c r="D1109" s="1" t="s">
        <v>438</v>
      </c>
      <c r="E1109" s="7">
        <v>-1297</v>
      </c>
    </row>
    <row r="1110" spans="1:5" ht="42" x14ac:dyDescent="0.25">
      <c r="A1110" s="2" t="s">
        <v>923</v>
      </c>
      <c r="B1110" s="3">
        <v>44174</v>
      </c>
      <c r="C1110" s="1" t="s">
        <v>924</v>
      </c>
      <c r="D1110" s="1" t="s">
        <v>33</v>
      </c>
      <c r="E1110" s="7">
        <v>-30000</v>
      </c>
    </row>
    <row r="1111" spans="1:5" x14ac:dyDescent="0.25">
      <c r="A1111" s="2"/>
      <c r="B1111" s="3"/>
      <c r="C1111" s="1"/>
      <c r="D1111" s="9" t="s">
        <v>5</v>
      </c>
      <c r="E1111" s="10">
        <f>SUM(E1094:E1110)</f>
        <v>120458.33000000002</v>
      </c>
    </row>
    <row r="1112" spans="1:5" x14ac:dyDescent="0.25">
      <c r="A1112" s="12" t="s">
        <v>34</v>
      </c>
      <c r="B1112" s="12"/>
      <c r="C1112" s="12"/>
      <c r="D1112" s="12"/>
      <c r="E1112" s="12"/>
    </row>
    <row r="1113" spans="1:5" x14ac:dyDescent="0.25">
      <c r="A1113" s="2"/>
      <c r="B1113" s="3">
        <v>44013</v>
      </c>
      <c r="C1113" s="1" t="s">
        <v>16</v>
      </c>
      <c r="D1113" s="1"/>
      <c r="E1113" s="7">
        <v>350000</v>
      </c>
    </row>
    <row r="1114" spans="1:5" x14ac:dyDescent="0.25">
      <c r="A1114" s="2"/>
      <c r="B1114" s="3"/>
      <c r="C1114" s="1"/>
      <c r="D1114" s="9" t="s">
        <v>5</v>
      </c>
      <c r="E1114" s="10">
        <f>SUM(E1113:E1113)</f>
        <v>350000</v>
      </c>
    </row>
    <row r="1115" spans="1:5" x14ac:dyDescent="0.25">
      <c r="A1115" s="12" t="s">
        <v>50</v>
      </c>
      <c r="B1115" s="12"/>
      <c r="C1115" s="12"/>
      <c r="D1115" s="12"/>
      <c r="E1115" s="12"/>
    </row>
    <row r="1116" spans="1:5" x14ac:dyDescent="0.25">
      <c r="A1116" s="2"/>
      <c r="B1116" s="3">
        <v>44013</v>
      </c>
      <c r="C1116" s="1" t="s">
        <v>16</v>
      </c>
      <c r="D1116" s="1"/>
      <c r="E1116" s="7">
        <v>300000</v>
      </c>
    </row>
    <row r="1117" spans="1:5" x14ac:dyDescent="0.25">
      <c r="A1117" s="2"/>
      <c r="B1117" s="3"/>
      <c r="C1117" s="1"/>
      <c r="D1117" s="9" t="s">
        <v>5</v>
      </c>
      <c r="E1117" s="10">
        <f>SUM(E1116:E1116)</f>
        <v>300000</v>
      </c>
    </row>
    <row r="1118" spans="1:5" x14ac:dyDescent="0.25">
      <c r="A1118" s="2"/>
      <c r="B1118" s="3"/>
      <c r="C1118" s="1"/>
      <c r="D1118" s="9" t="s">
        <v>925</v>
      </c>
      <c r="E1118" s="10">
        <f>E1086+E1092+E1111+E1114+E1117</f>
        <v>851334.44</v>
      </c>
    </row>
    <row r="1119" spans="1:5" x14ac:dyDescent="0.25">
      <c r="A1119" s="11" t="s">
        <v>926</v>
      </c>
      <c r="B1119" s="11"/>
      <c r="C1119" s="11"/>
      <c r="D1119" s="11"/>
      <c r="E1119" s="11"/>
    </row>
    <row r="1120" spans="1:5" x14ac:dyDescent="0.25">
      <c r="A1120" s="12" t="s">
        <v>115</v>
      </c>
      <c r="B1120" s="12"/>
      <c r="C1120" s="12"/>
      <c r="D1120" s="12"/>
      <c r="E1120" s="12"/>
    </row>
    <row r="1121" spans="1:5" x14ac:dyDescent="0.25">
      <c r="A1121" s="2"/>
      <c r="B1121" s="3">
        <v>44013</v>
      </c>
      <c r="C1121" s="1" t="s">
        <v>16</v>
      </c>
      <c r="D1121" s="1"/>
      <c r="E1121" s="7">
        <v>49432</v>
      </c>
    </row>
    <row r="1122" spans="1:5" x14ac:dyDescent="0.25">
      <c r="A1122" s="2"/>
      <c r="B1122" s="3"/>
      <c r="C1122" s="1"/>
      <c r="D1122" s="9" t="s">
        <v>5</v>
      </c>
      <c r="E1122" s="10">
        <f>SUM(E1121:E1121)</f>
        <v>49432</v>
      </c>
    </row>
    <row r="1123" spans="1:5" x14ac:dyDescent="0.25">
      <c r="A1123" s="12" t="s">
        <v>34</v>
      </c>
      <c r="B1123" s="12"/>
      <c r="C1123" s="12"/>
      <c r="D1123" s="12"/>
      <c r="E1123" s="12"/>
    </row>
    <row r="1124" spans="1:5" x14ac:dyDescent="0.25">
      <c r="A1124" s="2"/>
      <c r="B1124" s="3">
        <v>44013</v>
      </c>
      <c r="C1124" s="1" t="s">
        <v>16</v>
      </c>
      <c r="D1124" s="1"/>
      <c r="E1124" s="7">
        <v>46581.19</v>
      </c>
    </row>
    <row r="1125" spans="1:5" ht="63" x14ac:dyDescent="0.25">
      <c r="A1125" s="2" t="s">
        <v>498</v>
      </c>
      <c r="B1125" s="3">
        <v>44050</v>
      </c>
      <c r="C1125" s="1" t="s">
        <v>499</v>
      </c>
      <c r="D1125" s="1" t="s">
        <v>500</v>
      </c>
      <c r="E1125" s="7">
        <v>-8000</v>
      </c>
    </row>
    <row r="1126" spans="1:5" ht="52.5" x14ac:dyDescent="0.25">
      <c r="A1126" s="2" t="s">
        <v>475</v>
      </c>
      <c r="B1126" s="3">
        <v>44050</v>
      </c>
      <c r="C1126" s="1" t="s">
        <v>476</v>
      </c>
      <c r="D1126" s="1" t="s">
        <v>477</v>
      </c>
      <c r="E1126" s="7">
        <v>-6296</v>
      </c>
    </row>
    <row r="1127" spans="1:5" ht="52.5" x14ac:dyDescent="0.25">
      <c r="A1127" s="2" t="s">
        <v>475</v>
      </c>
      <c r="B1127" s="3">
        <v>44060</v>
      </c>
      <c r="C1127" s="1" t="s">
        <v>476</v>
      </c>
      <c r="D1127" s="1" t="s">
        <v>477</v>
      </c>
      <c r="E1127" s="7">
        <v>-84.25</v>
      </c>
    </row>
    <row r="1128" spans="1:5" ht="31.5" x14ac:dyDescent="0.25">
      <c r="A1128" s="2" t="s">
        <v>484</v>
      </c>
      <c r="B1128" s="3">
        <v>44074</v>
      </c>
      <c r="C1128" s="1" t="s">
        <v>485</v>
      </c>
      <c r="D1128" s="1" t="s">
        <v>486</v>
      </c>
      <c r="E1128" s="7">
        <v>-6879</v>
      </c>
    </row>
    <row r="1129" spans="1:5" ht="63" x14ac:dyDescent="0.25">
      <c r="A1129" s="2" t="s">
        <v>481</v>
      </c>
      <c r="B1129" s="3">
        <v>44074</v>
      </c>
      <c r="C1129" s="1" t="s">
        <v>482</v>
      </c>
      <c r="D1129" s="1" t="s">
        <v>483</v>
      </c>
      <c r="E1129" s="7">
        <v>-1000</v>
      </c>
    </row>
    <row r="1130" spans="1:5" ht="52.5" x14ac:dyDescent="0.25">
      <c r="A1130" s="2" t="s">
        <v>489</v>
      </c>
      <c r="B1130" s="3">
        <v>44083</v>
      </c>
      <c r="C1130" s="1" t="s">
        <v>490</v>
      </c>
      <c r="D1130" s="1" t="s">
        <v>491</v>
      </c>
      <c r="E1130" s="7">
        <v>-8000</v>
      </c>
    </row>
    <row r="1131" spans="1:5" ht="42" x14ac:dyDescent="0.25">
      <c r="A1131" s="2" t="s">
        <v>927</v>
      </c>
      <c r="B1131" s="3">
        <v>44083</v>
      </c>
      <c r="C1131" s="1" t="s">
        <v>928</v>
      </c>
      <c r="D1131" s="1" t="s">
        <v>221</v>
      </c>
      <c r="E1131" s="7">
        <v>-719</v>
      </c>
    </row>
    <row r="1132" spans="1:5" ht="31.5" x14ac:dyDescent="0.25">
      <c r="A1132" s="2" t="s">
        <v>516</v>
      </c>
      <c r="B1132" s="3">
        <v>44096</v>
      </c>
      <c r="C1132" s="1" t="s">
        <v>517</v>
      </c>
      <c r="D1132" s="1" t="s">
        <v>518</v>
      </c>
      <c r="E1132" s="7">
        <v>-15602</v>
      </c>
    </row>
    <row r="1133" spans="1:5" x14ac:dyDescent="0.25">
      <c r="A1133" s="2"/>
      <c r="B1133" s="3"/>
      <c r="C1133" s="1"/>
      <c r="D1133" s="9" t="s">
        <v>5</v>
      </c>
      <c r="E1133" s="10">
        <f>SUM(E1124:E1132)</f>
        <v>0.94000000000232831</v>
      </c>
    </row>
    <row r="1134" spans="1:5" x14ac:dyDescent="0.25">
      <c r="A1134" s="12" t="s">
        <v>50</v>
      </c>
      <c r="B1134" s="12"/>
      <c r="C1134" s="12"/>
      <c r="D1134" s="12"/>
      <c r="E1134" s="12"/>
    </row>
    <row r="1135" spans="1:5" x14ac:dyDescent="0.25">
      <c r="A1135" s="2"/>
      <c r="B1135" s="3">
        <v>44013</v>
      </c>
      <c r="C1135" s="1" t="s">
        <v>16</v>
      </c>
      <c r="D1135" s="1"/>
      <c r="E1135" s="7">
        <v>300000</v>
      </c>
    </row>
    <row r="1136" spans="1:5" ht="42" x14ac:dyDescent="0.25">
      <c r="A1136" s="2" t="s">
        <v>929</v>
      </c>
      <c r="B1136" s="3">
        <v>44035</v>
      </c>
      <c r="C1136" s="1" t="s">
        <v>930</v>
      </c>
      <c r="D1136" s="1" t="s">
        <v>931</v>
      </c>
      <c r="E1136" s="7">
        <v>-4544</v>
      </c>
    </row>
    <row r="1137" spans="1:5" ht="31.5" x14ac:dyDescent="0.25">
      <c r="A1137" s="2" t="s">
        <v>516</v>
      </c>
      <c r="B1137" s="3">
        <v>44096</v>
      </c>
      <c r="C1137" s="1" t="s">
        <v>517</v>
      </c>
      <c r="D1137" s="1" t="s">
        <v>518</v>
      </c>
      <c r="E1137" s="7">
        <v>-6465</v>
      </c>
    </row>
    <row r="1138" spans="1:5" ht="42" x14ac:dyDescent="0.25">
      <c r="A1138" s="2" t="s">
        <v>521</v>
      </c>
      <c r="B1138" s="3">
        <v>44137</v>
      </c>
      <c r="C1138" s="1" t="s">
        <v>522</v>
      </c>
      <c r="D1138" s="1" t="s">
        <v>28</v>
      </c>
      <c r="E1138" s="7">
        <v>-38389.22</v>
      </c>
    </row>
    <row r="1139" spans="1:5" ht="63" x14ac:dyDescent="0.25">
      <c r="A1139" s="2" t="s">
        <v>916</v>
      </c>
      <c r="B1139" s="3">
        <v>44151</v>
      </c>
      <c r="C1139" s="1" t="s">
        <v>917</v>
      </c>
      <c r="D1139" s="1" t="s">
        <v>471</v>
      </c>
      <c r="E1139" s="7">
        <v>-35000</v>
      </c>
    </row>
    <row r="1140" spans="1:5" ht="42" x14ac:dyDescent="0.25">
      <c r="A1140" s="2" t="s">
        <v>540</v>
      </c>
      <c r="B1140" s="3">
        <v>44165</v>
      </c>
      <c r="C1140" s="1" t="s">
        <v>541</v>
      </c>
      <c r="D1140" s="1" t="s">
        <v>75</v>
      </c>
      <c r="E1140" s="7">
        <v>-1137</v>
      </c>
    </row>
    <row r="1141" spans="1:5" x14ac:dyDescent="0.25">
      <c r="A1141" s="2"/>
      <c r="B1141" s="3"/>
      <c r="C1141" s="1"/>
      <c r="D1141" s="9" t="s">
        <v>5</v>
      </c>
      <c r="E1141" s="10">
        <f>SUM(E1135:E1140)</f>
        <v>214464.78</v>
      </c>
    </row>
    <row r="1142" spans="1:5" x14ac:dyDescent="0.25">
      <c r="A1142" s="2"/>
      <c r="B1142" s="3"/>
      <c r="C1142" s="1"/>
      <c r="D1142" s="9" t="s">
        <v>932</v>
      </c>
      <c r="E1142" s="10">
        <f>E1122+E1133+E1141</f>
        <v>263897.71999999997</v>
      </c>
    </row>
    <row r="1143" spans="1:5" x14ac:dyDescent="0.25">
      <c r="A1143" s="11" t="s">
        <v>933</v>
      </c>
      <c r="B1143" s="11"/>
      <c r="C1143" s="11"/>
      <c r="D1143" s="11"/>
      <c r="E1143" s="11"/>
    </row>
    <row r="1144" spans="1:5" x14ac:dyDescent="0.25">
      <c r="A1144" s="12" t="s">
        <v>15</v>
      </c>
      <c r="B1144" s="12"/>
      <c r="C1144" s="12"/>
      <c r="D1144" s="12"/>
      <c r="E1144" s="12"/>
    </row>
    <row r="1145" spans="1:5" x14ac:dyDescent="0.25">
      <c r="A1145" s="2"/>
      <c r="B1145" s="3">
        <v>44013</v>
      </c>
      <c r="C1145" s="1" t="s">
        <v>16</v>
      </c>
      <c r="D1145" s="1"/>
      <c r="E1145" s="7">
        <v>104112.5</v>
      </c>
    </row>
    <row r="1146" spans="1:5" ht="31.5" x14ac:dyDescent="0.25">
      <c r="A1146" s="2" t="s">
        <v>934</v>
      </c>
      <c r="B1146" s="3">
        <v>44018</v>
      </c>
      <c r="C1146" s="1" t="s">
        <v>935</v>
      </c>
      <c r="D1146" s="1" t="s">
        <v>137</v>
      </c>
      <c r="E1146" s="7">
        <v>-1775</v>
      </c>
    </row>
    <row r="1147" spans="1:5" ht="31.5" x14ac:dyDescent="0.25">
      <c r="A1147" s="2" t="s">
        <v>551</v>
      </c>
      <c r="B1147" s="3">
        <v>44033</v>
      </c>
      <c r="C1147" s="1" t="s">
        <v>552</v>
      </c>
      <c r="D1147" s="1" t="s">
        <v>553</v>
      </c>
      <c r="E1147" s="7">
        <v>-30000</v>
      </c>
    </row>
    <row r="1148" spans="1:5" ht="52.5" x14ac:dyDescent="0.25">
      <c r="A1148" s="2" t="s">
        <v>475</v>
      </c>
      <c r="B1148" s="3">
        <v>44043</v>
      </c>
      <c r="C1148" s="1" t="s">
        <v>476</v>
      </c>
      <c r="D1148" s="1" t="s">
        <v>477</v>
      </c>
      <c r="E1148" s="7">
        <v>-6380</v>
      </c>
    </row>
    <row r="1149" spans="1:5" ht="31.5" x14ac:dyDescent="0.25">
      <c r="A1149" s="2" t="s">
        <v>513</v>
      </c>
      <c r="B1149" s="3">
        <v>44055</v>
      </c>
      <c r="C1149" s="1" t="s">
        <v>514</v>
      </c>
      <c r="D1149" s="1" t="s">
        <v>515</v>
      </c>
      <c r="E1149" s="7">
        <v>-13087</v>
      </c>
    </row>
    <row r="1150" spans="1:5" ht="31.5" x14ac:dyDescent="0.25">
      <c r="A1150" s="2" t="s">
        <v>936</v>
      </c>
      <c r="B1150" s="3">
        <v>44134</v>
      </c>
      <c r="C1150" s="1" t="s">
        <v>937</v>
      </c>
      <c r="D1150" s="1" t="s">
        <v>938</v>
      </c>
      <c r="E1150" s="7">
        <v>-19121</v>
      </c>
    </row>
    <row r="1151" spans="1:5" x14ac:dyDescent="0.25">
      <c r="A1151" s="2"/>
      <c r="B1151" s="3"/>
      <c r="C1151" s="1"/>
      <c r="D1151" s="9" t="s">
        <v>5</v>
      </c>
      <c r="E1151" s="10">
        <f>SUM(E1145:E1150)</f>
        <v>33749.5</v>
      </c>
    </row>
    <row r="1152" spans="1:5" x14ac:dyDescent="0.25">
      <c r="A1152" s="12" t="s">
        <v>34</v>
      </c>
      <c r="B1152" s="12"/>
      <c r="C1152" s="12"/>
      <c r="D1152" s="12"/>
      <c r="E1152" s="12"/>
    </row>
    <row r="1153" spans="1:5" x14ac:dyDescent="0.25">
      <c r="A1153" s="2"/>
      <c r="B1153" s="3">
        <v>44013</v>
      </c>
      <c r="C1153" s="1" t="s">
        <v>16</v>
      </c>
      <c r="D1153" s="1"/>
      <c r="E1153" s="7">
        <v>350000</v>
      </c>
    </row>
    <row r="1154" spans="1:5" x14ac:dyDescent="0.25">
      <c r="A1154" s="2"/>
      <c r="B1154" s="3"/>
      <c r="C1154" s="1"/>
      <c r="D1154" s="9" t="s">
        <v>5</v>
      </c>
      <c r="E1154" s="10">
        <f>SUM(E1153:E1153)</f>
        <v>350000</v>
      </c>
    </row>
    <row r="1155" spans="1:5" x14ac:dyDescent="0.25">
      <c r="A1155" s="12" t="s">
        <v>50</v>
      </c>
      <c r="B1155" s="12"/>
      <c r="C1155" s="12"/>
      <c r="D1155" s="12"/>
      <c r="E1155" s="12"/>
    </row>
    <row r="1156" spans="1:5" x14ac:dyDescent="0.25">
      <c r="A1156" s="2"/>
      <c r="B1156" s="3">
        <v>44013</v>
      </c>
      <c r="C1156" s="1" t="s">
        <v>16</v>
      </c>
      <c r="D1156" s="1"/>
      <c r="E1156" s="7">
        <v>300000</v>
      </c>
    </row>
    <row r="1157" spans="1:5" x14ac:dyDescent="0.25">
      <c r="A1157" s="2"/>
      <c r="B1157" s="3"/>
      <c r="C1157" s="1"/>
      <c r="D1157" s="9" t="s">
        <v>5</v>
      </c>
      <c r="E1157" s="10">
        <f>SUM(E1156:E1156)</f>
        <v>300000</v>
      </c>
    </row>
    <row r="1158" spans="1:5" x14ac:dyDescent="0.25">
      <c r="A1158" s="2"/>
      <c r="B1158" s="3"/>
      <c r="C1158" s="1"/>
      <c r="D1158" s="9" t="s">
        <v>939</v>
      </c>
      <c r="E1158" s="10">
        <f>E1151+E1154+E1157</f>
        <v>683749.5</v>
      </c>
    </row>
    <row r="1159" spans="1:5" x14ac:dyDescent="0.25">
      <c r="A1159" s="11" t="s">
        <v>940</v>
      </c>
      <c r="B1159" s="11"/>
      <c r="C1159" s="11"/>
      <c r="D1159" s="11"/>
      <c r="E1159" s="11"/>
    </row>
    <row r="1160" spans="1:5" x14ac:dyDescent="0.25">
      <c r="A1160" s="12" t="s">
        <v>34</v>
      </c>
      <c r="B1160" s="12"/>
      <c r="C1160" s="12"/>
      <c r="D1160" s="12"/>
      <c r="E1160" s="12"/>
    </row>
    <row r="1161" spans="1:5" x14ac:dyDescent="0.25">
      <c r="A1161" s="2"/>
      <c r="B1161" s="3">
        <v>44013</v>
      </c>
      <c r="C1161" s="1" t="s">
        <v>16</v>
      </c>
      <c r="D1161" s="1"/>
      <c r="E1161" s="7">
        <v>92744.400000000009</v>
      </c>
    </row>
    <row r="1162" spans="1:5" ht="52.5" x14ac:dyDescent="0.25">
      <c r="A1162" s="2" t="s">
        <v>475</v>
      </c>
      <c r="B1162" s="3">
        <v>44061</v>
      </c>
      <c r="C1162" s="1" t="s">
        <v>476</v>
      </c>
      <c r="D1162" s="1" t="s">
        <v>477</v>
      </c>
      <c r="E1162" s="7">
        <v>-6380.25</v>
      </c>
    </row>
    <row r="1163" spans="1:5" ht="21" x14ac:dyDescent="0.25">
      <c r="A1163" s="2" t="s">
        <v>941</v>
      </c>
      <c r="B1163" s="3">
        <v>44183</v>
      </c>
      <c r="C1163" s="1" t="s">
        <v>942</v>
      </c>
      <c r="D1163" s="1" t="s">
        <v>943</v>
      </c>
      <c r="E1163" s="7">
        <v>-153</v>
      </c>
    </row>
    <row r="1164" spans="1:5" x14ac:dyDescent="0.25">
      <c r="A1164" s="2"/>
      <c r="B1164" s="3"/>
      <c r="C1164" s="1"/>
      <c r="D1164" s="9" t="s">
        <v>5</v>
      </c>
      <c r="E1164" s="10">
        <f>SUM(E1161:E1163)</f>
        <v>86211.150000000009</v>
      </c>
    </row>
    <row r="1165" spans="1:5" x14ac:dyDescent="0.25">
      <c r="A1165" s="12" t="s">
        <v>50</v>
      </c>
      <c r="B1165" s="12"/>
      <c r="C1165" s="12"/>
      <c r="D1165" s="12"/>
      <c r="E1165" s="12"/>
    </row>
    <row r="1166" spans="1:5" x14ac:dyDescent="0.25">
      <c r="A1166" s="2"/>
      <c r="B1166" s="3">
        <v>44013</v>
      </c>
      <c r="C1166" s="1" t="s">
        <v>16</v>
      </c>
      <c r="D1166" s="1"/>
      <c r="E1166" s="7">
        <v>300000</v>
      </c>
    </row>
    <row r="1167" spans="1:5" x14ac:dyDescent="0.25">
      <c r="A1167" s="2"/>
      <c r="B1167" s="3"/>
      <c r="C1167" s="1"/>
      <c r="D1167" s="9" t="s">
        <v>5</v>
      </c>
      <c r="E1167" s="10">
        <f>SUM(E1166:E1166)</f>
        <v>300000</v>
      </c>
    </row>
    <row r="1168" spans="1:5" x14ac:dyDescent="0.25">
      <c r="A1168" s="2"/>
      <c r="B1168" s="3"/>
      <c r="C1168" s="1"/>
      <c r="D1168" s="9" t="s">
        <v>944</v>
      </c>
      <c r="E1168" s="10">
        <f>E1164+E1167</f>
        <v>386211.15</v>
      </c>
    </row>
    <row r="1169" spans="1:5" x14ac:dyDescent="0.25">
      <c r="A1169" s="11" t="s">
        <v>945</v>
      </c>
      <c r="B1169" s="11"/>
      <c r="C1169" s="11"/>
      <c r="D1169" s="11"/>
      <c r="E1169" s="11"/>
    </row>
    <row r="1170" spans="1:5" x14ac:dyDescent="0.25">
      <c r="A1170" s="12" t="s">
        <v>8</v>
      </c>
      <c r="B1170" s="12"/>
      <c r="C1170" s="12"/>
      <c r="D1170" s="12"/>
      <c r="E1170" s="12"/>
    </row>
    <row r="1171" spans="1:5" x14ac:dyDescent="0.25">
      <c r="A1171" s="2"/>
      <c r="B1171" s="3">
        <v>44013</v>
      </c>
      <c r="C1171" s="1" t="s">
        <v>16</v>
      </c>
      <c r="D1171" s="1"/>
      <c r="E1171" s="7">
        <v>86827.650000000009</v>
      </c>
    </row>
    <row r="1172" spans="1:5" ht="52.5" x14ac:dyDescent="0.25">
      <c r="A1172" s="2" t="s">
        <v>475</v>
      </c>
      <c r="B1172" s="3">
        <v>44078</v>
      </c>
      <c r="C1172" s="1" t="s">
        <v>476</v>
      </c>
      <c r="D1172" s="1" t="s">
        <v>477</v>
      </c>
      <c r="E1172" s="7">
        <v>-6380</v>
      </c>
    </row>
    <row r="1173" spans="1:5" ht="42" x14ac:dyDescent="0.25">
      <c r="A1173" s="2" t="s">
        <v>946</v>
      </c>
      <c r="B1173" s="3">
        <v>44175</v>
      </c>
      <c r="C1173" s="1" t="s">
        <v>947</v>
      </c>
      <c r="D1173" s="1" t="s">
        <v>28</v>
      </c>
      <c r="E1173" s="7">
        <v>-19101</v>
      </c>
    </row>
    <row r="1174" spans="1:5" ht="42" x14ac:dyDescent="0.25">
      <c r="A1174" s="2" t="s">
        <v>948</v>
      </c>
      <c r="B1174" s="3">
        <v>44175</v>
      </c>
      <c r="C1174" s="1" t="s">
        <v>949</v>
      </c>
      <c r="D1174" s="1" t="s">
        <v>28</v>
      </c>
      <c r="E1174" s="7">
        <v>-20258.3</v>
      </c>
    </row>
    <row r="1175" spans="1:5" ht="31.5" x14ac:dyDescent="0.25">
      <c r="A1175" s="2" t="s">
        <v>950</v>
      </c>
      <c r="B1175" s="3">
        <v>44175</v>
      </c>
      <c r="C1175" s="1" t="s">
        <v>951</v>
      </c>
      <c r="D1175" s="1" t="s">
        <v>28</v>
      </c>
      <c r="E1175" s="7">
        <v>-41087.550000000003</v>
      </c>
    </row>
    <row r="1176" spans="1:5" x14ac:dyDescent="0.25">
      <c r="A1176" s="2"/>
      <c r="B1176" s="3"/>
      <c r="C1176" s="1"/>
      <c r="D1176" s="9" t="s">
        <v>5</v>
      </c>
      <c r="E1176" s="10">
        <f>SUM(E1171:E1175)</f>
        <v>0.80000000000291038</v>
      </c>
    </row>
    <row r="1177" spans="1:5" x14ac:dyDescent="0.25">
      <c r="A1177" s="12" t="s">
        <v>15</v>
      </c>
      <c r="B1177" s="12"/>
      <c r="C1177" s="12"/>
      <c r="D1177" s="12"/>
      <c r="E1177" s="12"/>
    </row>
    <row r="1178" spans="1:5" x14ac:dyDescent="0.25">
      <c r="A1178" s="2"/>
      <c r="B1178" s="3">
        <v>44013</v>
      </c>
      <c r="C1178" s="1" t="s">
        <v>16</v>
      </c>
      <c r="D1178" s="1"/>
      <c r="E1178" s="7">
        <v>350000</v>
      </c>
    </row>
    <row r="1179" spans="1:5" ht="42" x14ac:dyDescent="0.25">
      <c r="A1179" s="2" t="s">
        <v>952</v>
      </c>
      <c r="B1179" s="3">
        <v>44175</v>
      </c>
      <c r="C1179" s="1" t="s">
        <v>953</v>
      </c>
      <c r="D1179" s="1" t="s">
        <v>28</v>
      </c>
      <c r="E1179" s="7">
        <v>-89414.650000000009</v>
      </c>
    </row>
    <row r="1180" spans="1:5" ht="42" x14ac:dyDescent="0.25">
      <c r="A1180" s="2" t="s">
        <v>536</v>
      </c>
      <c r="B1180" s="3">
        <v>44175</v>
      </c>
      <c r="C1180" s="1" t="s">
        <v>537</v>
      </c>
      <c r="D1180" s="1" t="s">
        <v>28</v>
      </c>
      <c r="E1180" s="7">
        <v>-105728</v>
      </c>
    </row>
    <row r="1181" spans="1:5" ht="42" x14ac:dyDescent="0.25">
      <c r="A1181" s="2" t="s">
        <v>954</v>
      </c>
      <c r="B1181" s="3">
        <v>44175</v>
      </c>
      <c r="C1181" s="1" t="s">
        <v>955</v>
      </c>
      <c r="D1181" s="1" t="s">
        <v>28</v>
      </c>
      <c r="E1181" s="7">
        <v>-54174.16</v>
      </c>
    </row>
    <row r="1182" spans="1:5" ht="42" x14ac:dyDescent="0.25">
      <c r="A1182" s="2" t="s">
        <v>946</v>
      </c>
      <c r="B1182" s="3">
        <v>44175</v>
      </c>
      <c r="C1182" s="1" t="s">
        <v>947</v>
      </c>
      <c r="D1182" s="1" t="s">
        <v>28</v>
      </c>
      <c r="E1182" s="7">
        <v>-69142</v>
      </c>
    </row>
    <row r="1183" spans="1:5" x14ac:dyDescent="0.25">
      <c r="A1183" s="2"/>
      <c r="B1183" s="3"/>
      <c r="C1183" s="1"/>
      <c r="D1183" s="9" t="s">
        <v>5</v>
      </c>
      <c r="E1183" s="10">
        <f>SUM(E1178:E1182)</f>
        <v>31541.189999999973</v>
      </c>
    </row>
    <row r="1184" spans="1:5" x14ac:dyDescent="0.25">
      <c r="A1184" s="12" t="s">
        <v>34</v>
      </c>
      <c r="B1184" s="12"/>
      <c r="C1184" s="12"/>
      <c r="D1184" s="12"/>
      <c r="E1184" s="12"/>
    </row>
    <row r="1185" spans="1:5" x14ac:dyDescent="0.25">
      <c r="A1185" s="2"/>
      <c r="B1185" s="3">
        <v>44013</v>
      </c>
      <c r="C1185" s="1" t="s">
        <v>16</v>
      </c>
      <c r="D1185" s="1"/>
      <c r="E1185" s="7">
        <v>350000</v>
      </c>
    </row>
    <row r="1186" spans="1:5" x14ac:dyDescent="0.25">
      <c r="A1186" s="2"/>
      <c r="B1186" s="3"/>
      <c r="C1186" s="1"/>
      <c r="D1186" s="9" t="s">
        <v>5</v>
      </c>
      <c r="E1186" s="10">
        <f>SUM(E1185:E1185)</f>
        <v>350000</v>
      </c>
    </row>
    <row r="1187" spans="1:5" x14ac:dyDescent="0.25">
      <c r="A1187" s="12" t="s">
        <v>50</v>
      </c>
      <c r="B1187" s="12"/>
      <c r="C1187" s="12"/>
      <c r="D1187" s="12"/>
      <c r="E1187" s="12"/>
    </row>
    <row r="1188" spans="1:5" x14ac:dyDescent="0.25">
      <c r="A1188" s="2"/>
      <c r="B1188" s="3">
        <v>44013</v>
      </c>
      <c r="C1188" s="1" t="s">
        <v>16</v>
      </c>
      <c r="D1188" s="1"/>
      <c r="E1188" s="7">
        <v>300000</v>
      </c>
    </row>
    <row r="1189" spans="1:5" ht="42" x14ac:dyDescent="0.25">
      <c r="A1189" s="2" t="s">
        <v>956</v>
      </c>
      <c r="B1189" s="3">
        <v>44175</v>
      </c>
      <c r="C1189" s="1" t="s">
        <v>957</v>
      </c>
      <c r="D1189" s="1" t="s">
        <v>28</v>
      </c>
      <c r="E1189" s="7">
        <v>-77243.75</v>
      </c>
    </row>
    <row r="1190" spans="1:5" x14ac:dyDescent="0.25">
      <c r="A1190" s="2"/>
      <c r="B1190" s="3"/>
      <c r="C1190" s="1"/>
      <c r="D1190" s="9" t="s">
        <v>5</v>
      </c>
      <c r="E1190" s="10">
        <f>SUM(E1188:E1189)</f>
        <v>222756.25</v>
      </c>
    </row>
    <row r="1191" spans="1:5" x14ac:dyDescent="0.25">
      <c r="A1191" s="2"/>
      <c r="B1191" s="3"/>
      <c r="C1191" s="1"/>
      <c r="D1191" s="9" t="s">
        <v>958</v>
      </c>
      <c r="E1191" s="10">
        <f>E1176+E1183+E1186+E1190</f>
        <v>604298.23999999999</v>
      </c>
    </row>
    <row r="1192" spans="1:5" x14ac:dyDescent="0.25">
      <c r="A1192" s="11" t="s">
        <v>959</v>
      </c>
      <c r="B1192" s="11"/>
      <c r="C1192" s="11"/>
      <c r="D1192" s="11"/>
      <c r="E1192" s="11"/>
    </row>
    <row r="1193" spans="1:5" x14ac:dyDescent="0.25">
      <c r="A1193" s="12" t="s">
        <v>15</v>
      </c>
      <c r="B1193" s="12"/>
      <c r="C1193" s="12"/>
      <c r="D1193" s="12"/>
      <c r="E1193" s="12"/>
    </row>
    <row r="1194" spans="1:5" x14ac:dyDescent="0.25">
      <c r="A1194" s="2"/>
      <c r="B1194" s="3">
        <v>44013</v>
      </c>
      <c r="C1194" s="1" t="s">
        <v>16</v>
      </c>
      <c r="D1194" s="1"/>
      <c r="E1194" s="7">
        <v>49689.26</v>
      </c>
    </row>
    <row r="1195" spans="1:5" ht="52.5" x14ac:dyDescent="0.25">
      <c r="A1195" s="2" t="s">
        <v>475</v>
      </c>
      <c r="B1195" s="3">
        <v>44043</v>
      </c>
      <c r="C1195" s="1" t="s">
        <v>476</v>
      </c>
      <c r="D1195" s="1" t="s">
        <v>477</v>
      </c>
      <c r="E1195" s="7">
        <v>-6380</v>
      </c>
    </row>
    <row r="1196" spans="1:5" ht="21" x14ac:dyDescent="0.25">
      <c r="A1196" s="2" t="s">
        <v>960</v>
      </c>
      <c r="B1196" s="3">
        <v>44069</v>
      </c>
      <c r="C1196" s="1" t="s">
        <v>961</v>
      </c>
      <c r="D1196" s="1" t="s">
        <v>175</v>
      </c>
      <c r="E1196" s="7">
        <v>-7100</v>
      </c>
    </row>
    <row r="1197" spans="1:5" ht="42" x14ac:dyDescent="0.25">
      <c r="A1197" s="2" t="s">
        <v>557</v>
      </c>
      <c r="B1197" s="3">
        <v>44092</v>
      </c>
      <c r="C1197" s="1" t="s">
        <v>558</v>
      </c>
      <c r="D1197" s="1" t="s">
        <v>28</v>
      </c>
      <c r="E1197" s="7">
        <v>-29124</v>
      </c>
    </row>
    <row r="1198" spans="1:5" ht="21" x14ac:dyDescent="0.25">
      <c r="A1198" s="2" t="s">
        <v>519</v>
      </c>
      <c r="B1198" s="3">
        <v>44112</v>
      </c>
      <c r="C1198" s="1" t="s">
        <v>520</v>
      </c>
      <c r="D1198" s="1" t="s">
        <v>137</v>
      </c>
      <c r="E1198" s="7">
        <v>-1775</v>
      </c>
    </row>
    <row r="1199" spans="1:5" ht="42" x14ac:dyDescent="0.25">
      <c r="A1199" s="2" t="s">
        <v>962</v>
      </c>
      <c r="B1199" s="3">
        <v>44132</v>
      </c>
      <c r="C1199" s="1" t="s">
        <v>963</v>
      </c>
      <c r="D1199" s="1" t="s">
        <v>518</v>
      </c>
      <c r="E1199" s="7">
        <v>-5310</v>
      </c>
    </row>
    <row r="1200" spans="1:5" x14ac:dyDescent="0.25">
      <c r="A1200" s="2"/>
      <c r="B1200" s="3"/>
      <c r="C1200" s="1"/>
      <c r="D1200" s="9" t="s">
        <v>5</v>
      </c>
      <c r="E1200" s="10">
        <f>SUM(E1194:E1199)</f>
        <v>0.26000000000203727</v>
      </c>
    </row>
    <row r="1201" spans="1:5" x14ac:dyDescent="0.25">
      <c r="A1201" s="12" t="s">
        <v>34</v>
      </c>
      <c r="B1201" s="12"/>
      <c r="C1201" s="12"/>
      <c r="D1201" s="12"/>
      <c r="E1201" s="12"/>
    </row>
    <row r="1202" spans="1:5" x14ac:dyDescent="0.25">
      <c r="A1202" s="2"/>
      <c r="B1202" s="3">
        <v>44013</v>
      </c>
      <c r="C1202" s="1" t="s">
        <v>16</v>
      </c>
      <c r="D1202" s="1"/>
      <c r="E1202" s="7">
        <v>350000</v>
      </c>
    </row>
    <row r="1203" spans="1:5" ht="42" x14ac:dyDescent="0.25">
      <c r="A1203" s="2" t="s">
        <v>962</v>
      </c>
      <c r="B1203" s="3">
        <v>44132</v>
      </c>
      <c r="C1203" s="1" t="s">
        <v>963</v>
      </c>
      <c r="D1203" s="1" t="s">
        <v>518</v>
      </c>
      <c r="E1203" s="7">
        <v>-34552.5</v>
      </c>
    </row>
    <row r="1204" spans="1:5" x14ac:dyDescent="0.25">
      <c r="A1204" s="2"/>
      <c r="B1204" s="3"/>
      <c r="C1204" s="1"/>
      <c r="D1204" s="9" t="s">
        <v>5</v>
      </c>
      <c r="E1204" s="10">
        <f>SUM(E1202:E1203)</f>
        <v>315447.5</v>
      </c>
    </row>
    <row r="1205" spans="1:5" x14ac:dyDescent="0.25">
      <c r="A1205" s="12" t="s">
        <v>50</v>
      </c>
      <c r="B1205" s="12"/>
      <c r="C1205" s="12"/>
      <c r="D1205" s="12"/>
      <c r="E1205" s="12"/>
    </row>
    <row r="1206" spans="1:5" x14ac:dyDescent="0.25">
      <c r="A1206" s="2"/>
      <c r="B1206" s="3">
        <v>44013</v>
      </c>
      <c r="C1206" s="1" t="s">
        <v>16</v>
      </c>
      <c r="D1206" s="1"/>
      <c r="E1206" s="7">
        <v>300000</v>
      </c>
    </row>
    <row r="1207" spans="1:5" x14ac:dyDescent="0.25">
      <c r="A1207" s="2"/>
      <c r="B1207" s="3"/>
      <c r="C1207" s="1"/>
      <c r="D1207" s="9" t="s">
        <v>5</v>
      </c>
      <c r="E1207" s="10">
        <f>SUM(E1206:E1206)</f>
        <v>300000</v>
      </c>
    </row>
    <row r="1208" spans="1:5" x14ac:dyDescent="0.25">
      <c r="A1208" s="2"/>
      <c r="B1208" s="3"/>
      <c r="C1208" s="1"/>
      <c r="D1208" s="9" t="s">
        <v>964</v>
      </c>
      <c r="E1208" s="10">
        <f>E1200+E1204+E1207</f>
        <v>615447.76</v>
      </c>
    </row>
    <row r="1209" spans="1:5" x14ac:dyDescent="0.25">
      <c r="A1209" s="11" t="s">
        <v>965</v>
      </c>
      <c r="B1209" s="11"/>
      <c r="C1209" s="11"/>
      <c r="D1209" s="11"/>
      <c r="E1209" s="11"/>
    </row>
    <row r="1210" spans="1:5" x14ac:dyDescent="0.25">
      <c r="A1210" s="12" t="s">
        <v>50</v>
      </c>
      <c r="B1210" s="12"/>
      <c r="C1210" s="12"/>
      <c r="D1210" s="12"/>
      <c r="E1210" s="12"/>
    </row>
    <row r="1211" spans="1:5" x14ac:dyDescent="0.25">
      <c r="A1211" s="2"/>
      <c r="B1211" s="3">
        <v>44013</v>
      </c>
      <c r="C1211" s="1" t="s">
        <v>16</v>
      </c>
      <c r="D1211" s="1"/>
      <c r="E1211" s="7">
        <v>300000</v>
      </c>
    </row>
    <row r="1212" spans="1:5" ht="31.5" x14ac:dyDescent="0.25">
      <c r="A1212" s="2" t="s">
        <v>934</v>
      </c>
      <c r="B1212" s="3">
        <v>44018</v>
      </c>
      <c r="C1212" s="1" t="s">
        <v>935</v>
      </c>
      <c r="D1212" s="1" t="s">
        <v>137</v>
      </c>
      <c r="E1212" s="7">
        <v>-1775</v>
      </c>
    </row>
    <row r="1213" spans="1:5" ht="52.5" x14ac:dyDescent="0.25">
      <c r="A1213" s="2" t="s">
        <v>475</v>
      </c>
      <c r="B1213" s="3">
        <v>44043</v>
      </c>
      <c r="C1213" s="1" t="s">
        <v>476</v>
      </c>
      <c r="D1213" s="1" t="s">
        <v>477</v>
      </c>
      <c r="E1213" s="7">
        <v>-6380</v>
      </c>
    </row>
    <row r="1214" spans="1:5" ht="31.5" x14ac:dyDescent="0.25">
      <c r="A1214" s="2" t="s">
        <v>534</v>
      </c>
      <c r="B1214" s="3">
        <v>44130</v>
      </c>
      <c r="C1214" s="1" t="s">
        <v>535</v>
      </c>
      <c r="D1214" s="1" t="s">
        <v>28</v>
      </c>
      <c r="E1214" s="7">
        <v>-67990.48</v>
      </c>
    </row>
    <row r="1215" spans="1:5" ht="52.5" x14ac:dyDescent="0.25">
      <c r="A1215" s="2" t="s">
        <v>966</v>
      </c>
      <c r="B1215" s="3">
        <v>44158</v>
      </c>
      <c r="C1215" s="1" t="s">
        <v>967</v>
      </c>
      <c r="D1215" s="1" t="s">
        <v>518</v>
      </c>
      <c r="E1215" s="7">
        <v>-113250.92</v>
      </c>
    </row>
    <row r="1216" spans="1:5" x14ac:dyDescent="0.25">
      <c r="A1216" s="2"/>
      <c r="B1216" s="3"/>
      <c r="C1216" s="1"/>
      <c r="D1216" s="9" t="s">
        <v>5</v>
      </c>
      <c r="E1216" s="10">
        <f>SUM(E1211:E1215)</f>
        <v>110603.60000000002</v>
      </c>
    </row>
    <row r="1217" spans="1:5" x14ac:dyDescent="0.25">
      <c r="A1217" s="2"/>
      <c r="B1217" s="3"/>
      <c r="C1217" s="1"/>
      <c r="D1217" s="9" t="s">
        <v>968</v>
      </c>
      <c r="E1217" s="10">
        <f>E1216</f>
        <v>110603.60000000002</v>
      </c>
    </row>
    <row r="1218" spans="1:5" x14ac:dyDescent="0.25">
      <c r="A1218" s="11" t="s">
        <v>969</v>
      </c>
      <c r="B1218" s="11"/>
      <c r="C1218" s="11"/>
      <c r="D1218" s="11"/>
      <c r="E1218" s="11"/>
    </row>
    <row r="1219" spans="1:5" x14ac:dyDescent="0.25">
      <c r="A1219" s="12" t="s">
        <v>15</v>
      </c>
      <c r="B1219" s="12"/>
      <c r="C1219" s="12"/>
      <c r="D1219" s="12"/>
      <c r="E1219" s="12"/>
    </row>
    <row r="1220" spans="1:5" x14ac:dyDescent="0.25">
      <c r="A1220" s="2"/>
      <c r="B1220" s="3">
        <v>44013</v>
      </c>
      <c r="C1220" s="1" t="s">
        <v>16</v>
      </c>
      <c r="D1220" s="1"/>
      <c r="E1220" s="7">
        <v>234010</v>
      </c>
    </row>
    <row r="1221" spans="1:5" ht="31.5" x14ac:dyDescent="0.25">
      <c r="A1221" s="2" t="s">
        <v>570</v>
      </c>
      <c r="B1221" s="3">
        <v>44035</v>
      </c>
      <c r="C1221" s="1" t="s">
        <v>571</v>
      </c>
      <c r="D1221" s="1" t="s">
        <v>208</v>
      </c>
      <c r="E1221" s="7">
        <v>-7232</v>
      </c>
    </row>
    <row r="1222" spans="1:5" ht="42" x14ac:dyDescent="0.25">
      <c r="A1222" s="2" t="s">
        <v>228</v>
      </c>
      <c r="B1222" s="3">
        <v>44153</v>
      </c>
      <c r="C1222" s="1" t="s">
        <v>229</v>
      </c>
      <c r="D1222" s="1" t="s">
        <v>39</v>
      </c>
      <c r="E1222" s="7">
        <v>-21429</v>
      </c>
    </row>
    <row r="1223" spans="1:5" x14ac:dyDescent="0.25">
      <c r="A1223" s="2"/>
      <c r="B1223" s="3"/>
      <c r="C1223" s="1"/>
      <c r="D1223" s="9" t="s">
        <v>5</v>
      </c>
      <c r="E1223" s="10">
        <f>SUM(E1220:E1222)</f>
        <v>205349</v>
      </c>
    </row>
    <row r="1224" spans="1:5" x14ac:dyDescent="0.25">
      <c r="A1224" s="12" t="s">
        <v>34</v>
      </c>
      <c r="B1224" s="12"/>
      <c r="C1224" s="12"/>
      <c r="D1224" s="12"/>
      <c r="E1224" s="12"/>
    </row>
    <row r="1225" spans="1:5" x14ac:dyDescent="0.25">
      <c r="A1225" s="2"/>
      <c r="B1225" s="3">
        <v>44013</v>
      </c>
      <c r="C1225" s="1" t="s">
        <v>16</v>
      </c>
      <c r="D1225" s="1"/>
      <c r="E1225" s="7">
        <v>350000</v>
      </c>
    </row>
    <row r="1226" spans="1:5" x14ac:dyDescent="0.25">
      <c r="A1226" s="2"/>
      <c r="B1226" s="3"/>
      <c r="C1226" s="1"/>
      <c r="D1226" s="9" t="s">
        <v>5</v>
      </c>
      <c r="E1226" s="10">
        <f>SUM(E1225:E1225)</f>
        <v>350000</v>
      </c>
    </row>
    <row r="1227" spans="1:5" x14ac:dyDescent="0.25">
      <c r="A1227" s="12" t="s">
        <v>50</v>
      </c>
      <c r="B1227" s="12"/>
      <c r="C1227" s="12"/>
      <c r="D1227" s="12"/>
      <c r="E1227" s="12"/>
    </row>
    <row r="1228" spans="1:5" x14ac:dyDescent="0.25">
      <c r="A1228" s="2"/>
      <c r="B1228" s="3">
        <v>44013</v>
      </c>
      <c r="C1228" s="1" t="s">
        <v>16</v>
      </c>
      <c r="D1228" s="1"/>
      <c r="E1228" s="7">
        <v>300000</v>
      </c>
    </row>
    <row r="1229" spans="1:5" x14ac:dyDescent="0.25">
      <c r="A1229" s="2"/>
      <c r="B1229" s="3"/>
      <c r="C1229" s="1"/>
      <c r="D1229" s="9" t="s">
        <v>5</v>
      </c>
      <c r="E1229" s="10">
        <f>SUM(E1228:E1228)</f>
        <v>300000</v>
      </c>
    </row>
    <row r="1230" spans="1:5" x14ac:dyDescent="0.25">
      <c r="A1230" s="2"/>
      <c r="B1230" s="3"/>
      <c r="C1230" s="1"/>
      <c r="D1230" s="9" t="s">
        <v>970</v>
      </c>
      <c r="E1230" s="10">
        <f>E1223+E1226+E1229</f>
        <v>855349</v>
      </c>
    </row>
    <row r="1231" spans="1:5" x14ac:dyDescent="0.25">
      <c r="A1231" s="11" t="s">
        <v>971</v>
      </c>
      <c r="B1231" s="11"/>
      <c r="C1231" s="11"/>
      <c r="D1231" s="11"/>
      <c r="E1231" s="11"/>
    </row>
    <row r="1232" spans="1:5" x14ac:dyDescent="0.25">
      <c r="A1232" s="12" t="s">
        <v>34</v>
      </c>
      <c r="B1232" s="12"/>
      <c r="C1232" s="12"/>
      <c r="D1232" s="12"/>
      <c r="E1232" s="12"/>
    </row>
    <row r="1233" spans="1:5" x14ac:dyDescent="0.25">
      <c r="A1233" s="2"/>
      <c r="B1233" s="3">
        <v>44013</v>
      </c>
      <c r="C1233" s="1" t="s">
        <v>16</v>
      </c>
      <c r="D1233" s="1"/>
      <c r="E1233" s="7">
        <v>233845</v>
      </c>
    </row>
    <row r="1234" spans="1:5" ht="21" x14ac:dyDescent="0.25">
      <c r="A1234" s="2" t="s">
        <v>554</v>
      </c>
      <c r="B1234" s="3">
        <v>44062</v>
      </c>
      <c r="C1234" s="1" t="s">
        <v>555</v>
      </c>
      <c r="D1234" s="1" t="s">
        <v>556</v>
      </c>
      <c r="E1234" s="7">
        <v>-20540.150000000001</v>
      </c>
    </row>
    <row r="1235" spans="1:5" ht="42" x14ac:dyDescent="0.25">
      <c r="A1235" s="2" t="s">
        <v>557</v>
      </c>
      <c r="B1235" s="3">
        <v>44092</v>
      </c>
      <c r="C1235" s="1" t="s">
        <v>558</v>
      </c>
      <c r="D1235" s="1" t="s">
        <v>28</v>
      </c>
      <c r="E1235" s="7">
        <v>-29124</v>
      </c>
    </row>
    <row r="1236" spans="1:5" ht="31.5" x14ac:dyDescent="0.25">
      <c r="A1236" s="2" t="s">
        <v>972</v>
      </c>
      <c r="B1236" s="3">
        <v>44106</v>
      </c>
      <c r="C1236" s="1" t="s">
        <v>973</v>
      </c>
      <c r="D1236" s="1" t="s">
        <v>974</v>
      </c>
      <c r="E1236" s="7">
        <v>-1155</v>
      </c>
    </row>
    <row r="1237" spans="1:5" ht="42" x14ac:dyDescent="0.25">
      <c r="A1237" s="2" t="s">
        <v>975</v>
      </c>
      <c r="B1237" s="3">
        <v>44117</v>
      </c>
      <c r="C1237" s="1" t="s">
        <v>976</v>
      </c>
      <c r="D1237" s="1" t="s">
        <v>506</v>
      </c>
      <c r="E1237" s="7">
        <v>-497</v>
      </c>
    </row>
    <row r="1238" spans="1:5" ht="42" x14ac:dyDescent="0.25">
      <c r="A1238" s="2" t="s">
        <v>228</v>
      </c>
      <c r="B1238" s="3">
        <v>44153</v>
      </c>
      <c r="C1238" s="1" t="s">
        <v>229</v>
      </c>
      <c r="D1238" s="1" t="s">
        <v>39</v>
      </c>
      <c r="E1238" s="7">
        <v>-21429</v>
      </c>
    </row>
    <row r="1239" spans="1:5" ht="42" x14ac:dyDescent="0.25">
      <c r="A1239" s="2" t="s">
        <v>559</v>
      </c>
      <c r="B1239" s="3">
        <v>44194</v>
      </c>
      <c r="C1239" s="1" t="s">
        <v>560</v>
      </c>
      <c r="D1239" s="1" t="s">
        <v>518</v>
      </c>
      <c r="E1239" s="7">
        <v>-60000</v>
      </c>
    </row>
    <row r="1240" spans="1:5" x14ac:dyDescent="0.25">
      <c r="A1240" s="2"/>
      <c r="B1240" s="3"/>
      <c r="C1240" s="1"/>
      <c r="D1240" s="9" t="s">
        <v>5</v>
      </c>
      <c r="E1240" s="10">
        <f>SUM(E1233:E1239)</f>
        <v>101099.85</v>
      </c>
    </row>
    <row r="1241" spans="1:5" x14ac:dyDescent="0.25">
      <c r="A1241" s="12" t="s">
        <v>50</v>
      </c>
      <c r="B1241" s="12"/>
      <c r="C1241" s="12"/>
      <c r="D1241" s="12"/>
      <c r="E1241" s="12"/>
    </row>
    <row r="1242" spans="1:5" x14ac:dyDescent="0.25">
      <c r="A1242" s="2"/>
      <c r="B1242" s="3">
        <v>44013</v>
      </c>
      <c r="C1242" s="1" t="s">
        <v>16</v>
      </c>
      <c r="D1242" s="1"/>
      <c r="E1242" s="7">
        <v>300000</v>
      </c>
    </row>
    <row r="1243" spans="1:5" x14ac:dyDescent="0.25">
      <c r="A1243" s="2"/>
      <c r="B1243" s="3"/>
      <c r="C1243" s="1"/>
      <c r="D1243" s="9" t="s">
        <v>5</v>
      </c>
      <c r="E1243" s="10">
        <f>SUM(E1242:E1242)</f>
        <v>300000</v>
      </c>
    </row>
    <row r="1244" spans="1:5" x14ac:dyDescent="0.25">
      <c r="A1244" s="2"/>
      <c r="B1244" s="3"/>
      <c r="C1244" s="1"/>
      <c r="D1244" s="9" t="s">
        <v>977</v>
      </c>
      <c r="E1244" s="10">
        <f>E1240+E1243</f>
        <v>401099.85</v>
      </c>
    </row>
    <row r="1245" spans="1:5" x14ac:dyDescent="0.25">
      <c r="A1245" s="11" t="s">
        <v>978</v>
      </c>
      <c r="B1245" s="11"/>
      <c r="C1245" s="11"/>
      <c r="D1245" s="11"/>
      <c r="E1245" s="11"/>
    </row>
    <row r="1246" spans="1:5" x14ac:dyDescent="0.25">
      <c r="A1246" s="12" t="s">
        <v>15</v>
      </c>
      <c r="B1246" s="12"/>
      <c r="C1246" s="12"/>
      <c r="D1246" s="12"/>
      <c r="E1246" s="12"/>
    </row>
    <row r="1247" spans="1:5" x14ac:dyDescent="0.25">
      <c r="A1247" s="2"/>
      <c r="B1247" s="3">
        <v>44013</v>
      </c>
      <c r="C1247" s="1" t="s">
        <v>16</v>
      </c>
      <c r="D1247" s="1"/>
      <c r="E1247" s="7">
        <v>2121.14</v>
      </c>
    </row>
    <row r="1248" spans="1:5" ht="52.5" x14ac:dyDescent="0.25">
      <c r="A1248" s="2" t="s">
        <v>568</v>
      </c>
      <c r="B1248" s="3">
        <v>44035</v>
      </c>
      <c r="C1248" s="1" t="s">
        <v>569</v>
      </c>
      <c r="D1248" s="1" t="s">
        <v>208</v>
      </c>
      <c r="E1248" s="7">
        <v>-2121</v>
      </c>
    </row>
    <row r="1249" spans="1:5" x14ac:dyDescent="0.25">
      <c r="A1249" s="2"/>
      <c r="B1249" s="3"/>
      <c r="C1249" s="1"/>
      <c r="D1249" s="9" t="s">
        <v>5</v>
      </c>
      <c r="E1249" s="10">
        <f>SUM(E1247:E1248)</f>
        <v>0.13999999999987267</v>
      </c>
    </row>
    <row r="1250" spans="1:5" x14ac:dyDescent="0.25">
      <c r="A1250" s="12" t="s">
        <v>34</v>
      </c>
      <c r="B1250" s="12"/>
      <c r="C1250" s="12"/>
      <c r="D1250" s="12"/>
      <c r="E1250" s="12"/>
    </row>
    <row r="1251" spans="1:5" x14ac:dyDescent="0.25">
      <c r="A1251" s="2"/>
      <c r="B1251" s="3">
        <v>44013</v>
      </c>
      <c r="C1251" s="1" t="s">
        <v>16</v>
      </c>
      <c r="D1251" s="1"/>
      <c r="E1251" s="7">
        <v>196074.81</v>
      </c>
    </row>
    <row r="1252" spans="1:5" ht="52.5" x14ac:dyDescent="0.25">
      <c r="A1252" s="2" t="s">
        <v>568</v>
      </c>
      <c r="B1252" s="3">
        <v>44035</v>
      </c>
      <c r="C1252" s="1" t="s">
        <v>569</v>
      </c>
      <c r="D1252" s="1" t="s">
        <v>208</v>
      </c>
      <c r="E1252" s="7">
        <v>-379</v>
      </c>
    </row>
    <row r="1253" spans="1:5" ht="31.5" x14ac:dyDescent="0.25">
      <c r="A1253" s="2" t="s">
        <v>572</v>
      </c>
      <c r="B1253" s="3">
        <v>44069</v>
      </c>
      <c r="C1253" s="1" t="s">
        <v>573</v>
      </c>
      <c r="D1253" s="1" t="s">
        <v>574</v>
      </c>
      <c r="E1253" s="7">
        <v>-9172</v>
      </c>
    </row>
    <row r="1254" spans="1:5" ht="21" x14ac:dyDescent="0.25">
      <c r="A1254" s="2" t="s">
        <v>158</v>
      </c>
      <c r="B1254" s="3">
        <v>44074</v>
      </c>
      <c r="C1254" s="1" t="s">
        <v>159</v>
      </c>
      <c r="D1254" s="1"/>
      <c r="E1254" s="7">
        <v>-20000</v>
      </c>
    </row>
    <row r="1255" spans="1:5" ht="31.5" x14ac:dyDescent="0.25">
      <c r="A1255" s="2" t="s">
        <v>603</v>
      </c>
      <c r="B1255" s="3">
        <v>44077</v>
      </c>
      <c r="C1255" s="1" t="s">
        <v>604</v>
      </c>
      <c r="D1255" s="1" t="s">
        <v>137</v>
      </c>
      <c r="E1255" s="7">
        <v>-1775</v>
      </c>
    </row>
    <row r="1256" spans="1:5" ht="42" x14ac:dyDescent="0.25">
      <c r="A1256" s="2" t="s">
        <v>605</v>
      </c>
      <c r="B1256" s="3">
        <v>44096</v>
      </c>
      <c r="C1256" s="1" t="s">
        <v>606</v>
      </c>
      <c r="D1256" s="1" t="s">
        <v>607</v>
      </c>
      <c r="E1256" s="7">
        <v>-129300</v>
      </c>
    </row>
    <row r="1257" spans="1:5" ht="31.5" x14ac:dyDescent="0.25">
      <c r="A1257" s="2" t="s">
        <v>979</v>
      </c>
      <c r="B1257" s="3">
        <v>44106</v>
      </c>
      <c r="C1257" s="1" t="s">
        <v>980</v>
      </c>
      <c r="D1257" s="1" t="s">
        <v>981</v>
      </c>
      <c r="E1257" s="7">
        <v>-35448</v>
      </c>
    </row>
    <row r="1258" spans="1:5" x14ac:dyDescent="0.25">
      <c r="A1258" s="2"/>
      <c r="B1258" s="3"/>
      <c r="C1258" s="1"/>
      <c r="D1258" s="9" t="s">
        <v>5</v>
      </c>
      <c r="E1258" s="10">
        <f>SUM(E1251:E1257)</f>
        <v>0.80999999999767169</v>
      </c>
    </row>
    <row r="1259" spans="1:5" x14ac:dyDescent="0.25">
      <c r="A1259" s="12" t="s">
        <v>50</v>
      </c>
      <c r="B1259" s="12"/>
      <c r="C1259" s="12"/>
      <c r="D1259" s="12"/>
      <c r="E1259" s="12"/>
    </row>
    <row r="1260" spans="1:5" x14ac:dyDescent="0.25">
      <c r="A1260" s="2"/>
      <c r="B1260" s="3">
        <v>44013</v>
      </c>
      <c r="C1260" s="1" t="s">
        <v>16</v>
      </c>
      <c r="D1260" s="1"/>
      <c r="E1260" s="7">
        <v>300000</v>
      </c>
    </row>
    <row r="1261" spans="1:5" ht="31.5" x14ac:dyDescent="0.25">
      <c r="A1261" s="2" t="s">
        <v>979</v>
      </c>
      <c r="B1261" s="3">
        <v>44106</v>
      </c>
      <c r="C1261" s="1" t="s">
        <v>980</v>
      </c>
      <c r="D1261" s="1" t="s">
        <v>981</v>
      </c>
      <c r="E1261" s="7">
        <v>-109053.95</v>
      </c>
    </row>
    <row r="1262" spans="1:5" ht="42" x14ac:dyDescent="0.25">
      <c r="A1262" s="2" t="s">
        <v>982</v>
      </c>
      <c r="B1262" s="3">
        <v>44137</v>
      </c>
      <c r="C1262" s="1" t="s">
        <v>983</v>
      </c>
      <c r="D1262" s="1" t="s">
        <v>137</v>
      </c>
      <c r="E1262" s="7">
        <v>-3550</v>
      </c>
    </row>
    <row r="1263" spans="1:5" ht="31.5" x14ac:dyDescent="0.25">
      <c r="A1263" s="2" t="s">
        <v>984</v>
      </c>
      <c r="B1263" s="3">
        <v>44137</v>
      </c>
      <c r="C1263" s="1" t="s">
        <v>985</v>
      </c>
      <c r="D1263" s="1" t="s">
        <v>986</v>
      </c>
      <c r="E1263" s="7">
        <v>-57155.74</v>
      </c>
    </row>
    <row r="1264" spans="1:5" ht="42" x14ac:dyDescent="0.25">
      <c r="A1264" s="2" t="s">
        <v>228</v>
      </c>
      <c r="B1264" s="3">
        <v>44153</v>
      </c>
      <c r="C1264" s="1" t="s">
        <v>229</v>
      </c>
      <c r="D1264" s="1" t="s">
        <v>39</v>
      </c>
      <c r="E1264" s="7">
        <v>-21429</v>
      </c>
    </row>
    <row r="1265" spans="1:5" x14ac:dyDescent="0.25">
      <c r="A1265" s="2"/>
      <c r="B1265" s="3"/>
      <c r="C1265" s="1"/>
      <c r="D1265" s="9" t="s">
        <v>5</v>
      </c>
      <c r="E1265" s="10">
        <f>SUM(E1260:E1264)</f>
        <v>108811.31</v>
      </c>
    </row>
    <row r="1266" spans="1:5" x14ac:dyDescent="0.25">
      <c r="A1266" s="2"/>
      <c r="B1266" s="3"/>
      <c r="C1266" s="1"/>
      <c r="D1266" s="9" t="s">
        <v>987</v>
      </c>
      <c r="E1266" s="10">
        <f>E1249+E1258+E1265</f>
        <v>108812.26</v>
      </c>
    </row>
    <row r="1267" spans="1:5" x14ac:dyDescent="0.25">
      <c r="A1267" s="11" t="s">
        <v>988</v>
      </c>
      <c r="B1267" s="11"/>
      <c r="C1267" s="11"/>
      <c r="D1267" s="11"/>
      <c r="E1267" s="11"/>
    </row>
    <row r="1268" spans="1:5" x14ac:dyDescent="0.25">
      <c r="A1268" s="12" t="s">
        <v>34</v>
      </c>
      <c r="B1268" s="12"/>
      <c r="C1268" s="12"/>
      <c r="D1268" s="12"/>
      <c r="E1268" s="12"/>
    </row>
    <row r="1269" spans="1:5" x14ac:dyDescent="0.25">
      <c r="A1269" s="2"/>
      <c r="B1269" s="3">
        <v>44013</v>
      </c>
      <c r="C1269" s="1" t="s">
        <v>16</v>
      </c>
      <c r="D1269" s="1"/>
      <c r="E1269" s="7">
        <v>274707.06</v>
      </c>
    </row>
    <row r="1270" spans="1:5" ht="31.5" x14ac:dyDescent="0.25">
      <c r="A1270" s="2" t="s">
        <v>989</v>
      </c>
      <c r="B1270" s="3">
        <v>44021</v>
      </c>
      <c r="C1270" s="1" t="s">
        <v>990</v>
      </c>
      <c r="D1270" s="1" t="s">
        <v>137</v>
      </c>
      <c r="E1270" s="7">
        <v>-3550</v>
      </c>
    </row>
    <row r="1271" spans="1:5" ht="42" x14ac:dyDescent="0.25">
      <c r="A1271" s="2" t="s">
        <v>600</v>
      </c>
      <c r="B1271" s="3">
        <v>44028</v>
      </c>
      <c r="C1271" s="1" t="s">
        <v>601</v>
      </c>
      <c r="D1271" s="1" t="s">
        <v>602</v>
      </c>
      <c r="E1271" s="7">
        <v>-3550</v>
      </c>
    </row>
    <row r="1272" spans="1:5" ht="42" x14ac:dyDescent="0.25">
      <c r="A1272" s="2" t="s">
        <v>991</v>
      </c>
      <c r="B1272" s="3">
        <v>44112</v>
      </c>
      <c r="C1272" s="1" t="s">
        <v>992</v>
      </c>
      <c r="D1272" s="1" t="s">
        <v>137</v>
      </c>
      <c r="E1272" s="7">
        <v>-3550</v>
      </c>
    </row>
    <row r="1273" spans="1:5" ht="42" x14ac:dyDescent="0.25">
      <c r="A1273" s="2" t="s">
        <v>608</v>
      </c>
      <c r="B1273" s="3">
        <v>44117</v>
      </c>
      <c r="C1273" s="1" t="s">
        <v>609</v>
      </c>
      <c r="D1273" s="1" t="s">
        <v>208</v>
      </c>
      <c r="E1273" s="7">
        <v>-7987</v>
      </c>
    </row>
    <row r="1274" spans="1:5" ht="31.5" x14ac:dyDescent="0.25">
      <c r="A1274" s="2" t="s">
        <v>610</v>
      </c>
      <c r="B1274" s="3">
        <v>44117</v>
      </c>
      <c r="C1274" s="1" t="s">
        <v>611</v>
      </c>
      <c r="D1274" s="1" t="s">
        <v>208</v>
      </c>
      <c r="E1274" s="7">
        <v>-6762</v>
      </c>
    </row>
    <row r="1275" spans="1:5" ht="42" x14ac:dyDescent="0.25">
      <c r="A1275" s="2" t="s">
        <v>993</v>
      </c>
      <c r="B1275" s="3">
        <v>44131</v>
      </c>
      <c r="C1275" s="1" t="s">
        <v>994</v>
      </c>
      <c r="D1275" s="1" t="s">
        <v>137</v>
      </c>
      <c r="E1275" s="7">
        <v>-3550</v>
      </c>
    </row>
    <row r="1276" spans="1:5" ht="42" x14ac:dyDescent="0.25">
      <c r="A1276" s="2" t="s">
        <v>228</v>
      </c>
      <c r="B1276" s="3">
        <v>44153</v>
      </c>
      <c r="C1276" s="1" t="s">
        <v>229</v>
      </c>
      <c r="D1276" s="1" t="s">
        <v>39</v>
      </c>
      <c r="E1276" s="7">
        <v>-21429</v>
      </c>
    </row>
    <row r="1277" spans="1:5" x14ac:dyDescent="0.25">
      <c r="A1277" s="2"/>
      <c r="B1277" s="3"/>
      <c r="C1277" s="1"/>
      <c r="D1277" s="9" t="s">
        <v>5</v>
      </c>
      <c r="E1277" s="10">
        <f>SUM(E1269:E1276)</f>
        <v>224329.06</v>
      </c>
    </row>
    <row r="1278" spans="1:5" x14ac:dyDescent="0.25">
      <c r="A1278" s="12" t="s">
        <v>50</v>
      </c>
      <c r="B1278" s="12"/>
      <c r="C1278" s="12"/>
      <c r="D1278" s="12"/>
      <c r="E1278" s="12"/>
    </row>
    <row r="1279" spans="1:5" x14ac:dyDescent="0.25">
      <c r="A1279" s="2"/>
      <c r="B1279" s="3">
        <v>44013</v>
      </c>
      <c r="C1279" s="1" t="s">
        <v>16</v>
      </c>
      <c r="D1279" s="1"/>
      <c r="E1279" s="7">
        <v>300000</v>
      </c>
    </row>
    <row r="1280" spans="1:5" x14ac:dyDescent="0.25">
      <c r="A1280" s="2"/>
      <c r="B1280" s="3"/>
      <c r="C1280" s="1"/>
      <c r="D1280" s="9" t="s">
        <v>5</v>
      </c>
      <c r="E1280" s="10">
        <f>SUM(E1279:E1279)</f>
        <v>300000</v>
      </c>
    </row>
    <row r="1281" spans="1:5" x14ac:dyDescent="0.25">
      <c r="A1281" s="2"/>
      <c r="B1281" s="3"/>
      <c r="C1281" s="1"/>
      <c r="D1281" s="9" t="s">
        <v>995</v>
      </c>
      <c r="E1281" s="10">
        <f>E1277+E1280</f>
        <v>524329.06000000006</v>
      </c>
    </row>
    <row r="1282" spans="1:5" x14ac:dyDescent="0.25">
      <c r="A1282" s="11" t="s">
        <v>996</v>
      </c>
      <c r="B1282" s="11"/>
      <c r="C1282" s="11"/>
      <c r="D1282" s="11"/>
      <c r="E1282" s="11"/>
    </row>
    <row r="1283" spans="1:5" x14ac:dyDescent="0.25">
      <c r="A1283" s="12" t="s">
        <v>15</v>
      </c>
      <c r="B1283" s="12"/>
      <c r="C1283" s="12"/>
      <c r="D1283" s="12"/>
      <c r="E1283" s="12"/>
    </row>
    <row r="1284" spans="1:5" x14ac:dyDescent="0.25">
      <c r="A1284" s="2"/>
      <c r="B1284" s="3">
        <v>44013</v>
      </c>
      <c r="C1284" s="1" t="s">
        <v>16</v>
      </c>
      <c r="D1284" s="1"/>
      <c r="E1284" s="7">
        <v>184894.80000000002</v>
      </c>
    </row>
    <row r="1285" spans="1:5" ht="31.5" x14ac:dyDescent="0.25">
      <c r="A1285" s="2" t="s">
        <v>615</v>
      </c>
      <c r="B1285" s="3">
        <v>44028</v>
      </c>
      <c r="C1285" s="1" t="s">
        <v>616</v>
      </c>
      <c r="D1285" s="1" t="s">
        <v>518</v>
      </c>
      <c r="E1285" s="7">
        <v>-17585</v>
      </c>
    </row>
    <row r="1286" spans="1:5" ht="21" x14ac:dyDescent="0.25">
      <c r="A1286" s="2" t="s">
        <v>619</v>
      </c>
      <c r="B1286" s="3">
        <v>44048</v>
      </c>
      <c r="C1286" s="1" t="s">
        <v>620</v>
      </c>
      <c r="D1286" s="1" t="s">
        <v>621</v>
      </c>
      <c r="E1286" s="7">
        <v>-50000</v>
      </c>
    </row>
    <row r="1287" spans="1:5" ht="31.5" x14ac:dyDescent="0.25">
      <c r="A1287" s="2" t="s">
        <v>588</v>
      </c>
      <c r="B1287" s="3">
        <v>44088</v>
      </c>
      <c r="C1287" s="1" t="s">
        <v>589</v>
      </c>
      <c r="D1287" s="1" t="s">
        <v>590</v>
      </c>
      <c r="E1287" s="7">
        <v>-100000</v>
      </c>
    </row>
    <row r="1288" spans="1:5" ht="42" x14ac:dyDescent="0.25">
      <c r="A1288" s="2" t="s">
        <v>582</v>
      </c>
      <c r="B1288" s="3">
        <v>44088</v>
      </c>
      <c r="C1288" s="1" t="s">
        <v>583</v>
      </c>
      <c r="D1288" s="1" t="s">
        <v>208</v>
      </c>
      <c r="E1288" s="7">
        <v>-12235</v>
      </c>
    </row>
    <row r="1289" spans="1:5" ht="31.5" x14ac:dyDescent="0.25">
      <c r="A1289" s="2" t="s">
        <v>594</v>
      </c>
      <c r="B1289" s="3">
        <v>44120</v>
      </c>
      <c r="C1289" s="1" t="s">
        <v>595</v>
      </c>
      <c r="D1289" s="1" t="s">
        <v>518</v>
      </c>
      <c r="E1289" s="7">
        <v>-5074</v>
      </c>
    </row>
    <row r="1290" spans="1:5" x14ac:dyDescent="0.25">
      <c r="A1290" s="2"/>
      <c r="B1290" s="3"/>
      <c r="C1290" s="1"/>
      <c r="D1290" s="9" t="s">
        <v>5</v>
      </c>
      <c r="E1290" s="10">
        <f>SUM(E1284:E1289)</f>
        <v>0.8000000000174623</v>
      </c>
    </row>
    <row r="1291" spans="1:5" x14ac:dyDescent="0.25">
      <c r="A1291" s="12" t="s">
        <v>34</v>
      </c>
      <c r="B1291" s="12"/>
      <c r="C1291" s="12"/>
      <c r="D1291" s="12"/>
      <c r="E1291" s="12"/>
    </row>
    <row r="1292" spans="1:5" x14ac:dyDescent="0.25">
      <c r="A1292" s="2"/>
      <c r="B1292" s="3">
        <v>44013</v>
      </c>
      <c r="C1292" s="1" t="s">
        <v>16</v>
      </c>
      <c r="D1292" s="1"/>
      <c r="E1292" s="7">
        <v>365000</v>
      </c>
    </row>
    <row r="1293" spans="1:5" ht="31.5" x14ac:dyDescent="0.25">
      <c r="A1293" s="2" t="s">
        <v>596</v>
      </c>
      <c r="B1293" s="3">
        <v>44120</v>
      </c>
      <c r="C1293" s="1" t="s">
        <v>597</v>
      </c>
      <c r="D1293" s="1" t="s">
        <v>518</v>
      </c>
      <c r="E1293" s="7">
        <v>-16725.080000000002</v>
      </c>
    </row>
    <row r="1294" spans="1:5" ht="31.5" x14ac:dyDescent="0.25">
      <c r="A1294" s="2" t="s">
        <v>594</v>
      </c>
      <c r="B1294" s="3">
        <v>44120</v>
      </c>
      <c r="C1294" s="1" t="s">
        <v>595</v>
      </c>
      <c r="D1294" s="1" t="s">
        <v>518</v>
      </c>
      <c r="E1294" s="7">
        <v>-9162.8000000000011</v>
      </c>
    </row>
    <row r="1295" spans="1:5" ht="42" x14ac:dyDescent="0.25">
      <c r="A1295" s="2" t="s">
        <v>228</v>
      </c>
      <c r="B1295" s="3">
        <v>44153</v>
      </c>
      <c r="C1295" s="1" t="s">
        <v>229</v>
      </c>
      <c r="D1295" s="1" t="s">
        <v>39</v>
      </c>
      <c r="E1295" s="7">
        <v>-21429</v>
      </c>
    </row>
    <row r="1296" spans="1:5" x14ac:dyDescent="0.25">
      <c r="A1296" s="2"/>
      <c r="B1296" s="3"/>
      <c r="C1296" s="1"/>
      <c r="D1296" s="9" t="s">
        <v>5</v>
      </c>
      <c r="E1296" s="10">
        <f>SUM(E1292:E1295)</f>
        <v>317683.12</v>
      </c>
    </row>
    <row r="1297" spans="1:5" x14ac:dyDescent="0.25">
      <c r="A1297" s="12" t="s">
        <v>50</v>
      </c>
      <c r="B1297" s="12"/>
      <c r="C1297" s="12"/>
      <c r="D1297" s="12"/>
      <c r="E1297" s="12"/>
    </row>
    <row r="1298" spans="1:5" x14ac:dyDescent="0.25">
      <c r="A1298" s="2"/>
      <c r="B1298" s="3">
        <v>44013</v>
      </c>
      <c r="C1298" s="1" t="s">
        <v>16</v>
      </c>
      <c r="D1298" s="1"/>
      <c r="E1298" s="7">
        <v>300000</v>
      </c>
    </row>
    <row r="1299" spans="1:5" ht="31.5" x14ac:dyDescent="0.25">
      <c r="A1299" s="2" t="s">
        <v>622</v>
      </c>
      <c r="B1299" s="3">
        <v>44088</v>
      </c>
      <c r="C1299" s="1" t="s">
        <v>623</v>
      </c>
      <c r="D1299" s="1" t="s">
        <v>624</v>
      </c>
      <c r="E1299" s="7">
        <v>-54238</v>
      </c>
    </row>
    <row r="1300" spans="1:5" ht="52.5" x14ac:dyDescent="0.25">
      <c r="A1300" s="2" t="s">
        <v>997</v>
      </c>
      <c r="B1300" s="3">
        <v>44120</v>
      </c>
      <c r="C1300" s="1" t="s">
        <v>998</v>
      </c>
      <c r="D1300" s="1" t="s">
        <v>999</v>
      </c>
      <c r="E1300" s="7">
        <v>-11165.130000000001</v>
      </c>
    </row>
    <row r="1301" spans="1:5" ht="31.5" x14ac:dyDescent="0.25">
      <c r="A1301" s="2" t="s">
        <v>584</v>
      </c>
      <c r="B1301" s="3">
        <v>44120</v>
      </c>
      <c r="C1301" s="1" t="s">
        <v>585</v>
      </c>
      <c r="D1301" s="1" t="s">
        <v>518</v>
      </c>
      <c r="E1301" s="7">
        <v>-55412</v>
      </c>
    </row>
    <row r="1302" spans="1:5" ht="21" x14ac:dyDescent="0.25">
      <c r="A1302" s="2" t="s">
        <v>1000</v>
      </c>
      <c r="B1302" s="3">
        <v>44133</v>
      </c>
      <c r="C1302" s="1" t="s">
        <v>1001</v>
      </c>
      <c r="D1302" s="1"/>
      <c r="E1302" s="7">
        <v>160000</v>
      </c>
    </row>
    <row r="1303" spans="1:5" ht="21" x14ac:dyDescent="0.25">
      <c r="A1303" s="2" t="s">
        <v>1002</v>
      </c>
      <c r="B1303" s="3">
        <v>44137</v>
      </c>
      <c r="C1303" s="1" t="s">
        <v>1003</v>
      </c>
      <c r="D1303" s="1"/>
      <c r="E1303" s="7">
        <v>220000</v>
      </c>
    </row>
    <row r="1304" spans="1:5" ht="21" x14ac:dyDescent="0.25">
      <c r="A1304" s="2" t="s">
        <v>1002</v>
      </c>
      <c r="B1304" s="3">
        <v>44139</v>
      </c>
      <c r="C1304" s="1" t="s">
        <v>1003</v>
      </c>
      <c r="D1304" s="1"/>
      <c r="E1304" s="7">
        <v>-220000</v>
      </c>
    </row>
    <row r="1305" spans="1:5" ht="21" x14ac:dyDescent="0.25">
      <c r="A1305" s="2" t="s">
        <v>1000</v>
      </c>
      <c r="B1305" s="3">
        <v>44139</v>
      </c>
      <c r="C1305" s="1" t="s">
        <v>1001</v>
      </c>
      <c r="D1305" s="1"/>
      <c r="E1305" s="7">
        <v>-160000</v>
      </c>
    </row>
    <row r="1306" spans="1:5" x14ac:dyDescent="0.25">
      <c r="A1306" s="2"/>
      <c r="B1306" s="3"/>
      <c r="C1306" s="1"/>
      <c r="D1306" s="9" t="s">
        <v>5</v>
      </c>
      <c r="E1306" s="10">
        <f>SUM(E1298:E1305)</f>
        <v>179184.87</v>
      </c>
    </row>
    <row r="1307" spans="1:5" x14ac:dyDescent="0.25">
      <c r="A1307" s="2"/>
      <c r="B1307" s="3"/>
      <c r="C1307" s="1"/>
      <c r="D1307" s="9" t="s">
        <v>1004</v>
      </c>
      <c r="E1307" s="10">
        <f>E1290+E1296+E1306</f>
        <v>496868.79000000004</v>
      </c>
    </row>
    <row r="1308" spans="1:5" x14ac:dyDescent="0.25">
      <c r="A1308" s="11" t="s">
        <v>1005</v>
      </c>
      <c r="B1308" s="11"/>
      <c r="C1308" s="11"/>
      <c r="D1308" s="11"/>
      <c r="E1308" s="11"/>
    </row>
    <row r="1309" spans="1:5" x14ac:dyDescent="0.25">
      <c r="A1309" s="12" t="s">
        <v>34</v>
      </c>
      <c r="B1309" s="12"/>
      <c r="C1309" s="12"/>
      <c r="D1309" s="12"/>
      <c r="E1309" s="12"/>
    </row>
    <row r="1310" spans="1:5" x14ac:dyDescent="0.25">
      <c r="A1310" s="2"/>
      <c r="B1310" s="3">
        <v>44013</v>
      </c>
      <c r="C1310" s="1" t="s">
        <v>16</v>
      </c>
      <c r="D1310" s="1"/>
      <c r="E1310" s="7">
        <v>141783.95000000001</v>
      </c>
    </row>
    <row r="1311" spans="1:5" ht="21" x14ac:dyDescent="0.25">
      <c r="A1311" s="2" t="s">
        <v>1006</v>
      </c>
      <c r="B1311" s="3">
        <v>44020</v>
      </c>
      <c r="C1311" s="1" t="s">
        <v>1007</v>
      </c>
      <c r="D1311" s="1" t="s">
        <v>1008</v>
      </c>
      <c r="E1311" s="7">
        <v>-75000</v>
      </c>
    </row>
    <row r="1312" spans="1:5" ht="42" x14ac:dyDescent="0.25">
      <c r="A1312" s="2" t="s">
        <v>617</v>
      </c>
      <c r="B1312" s="3">
        <v>44035</v>
      </c>
      <c r="C1312" s="1" t="s">
        <v>618</v>
      </c>
      <c r="D1312" s="1" t="s">
        <v>208</v>
      </c>
      <c r="E1312" s="7">
        <v>-11220</v>
      </c>
    </row>
    <row r="1313" spans="1:5" ht="21" x14ac:dyDescent="0.25">
      <c r="A1313" s="2" t="s">
        <v>1009</v>
      </c>
      <c r="B1313" s="3">
        <v>44043</v>
      </c>
      <c r="C1313" s="1" t="s">
        <v>1010</v>
      </c>
      <c r="D1313" s="1" t="s">
        <v>438</v>
      </c>
      <c r="E1313" s="7">
        <v>-146</v>
      </c>
    </row>
    <row r="1314" spans="1:5" ht="31.5" x14ac:dyDescent="0.25">
      <c r="A1314" s="2" t="s">
        <v>625</v>
      </c>
      <c r="B1314" s="3">
        <v>44053</v>
      </c>
      <c r="C1314" s="1" t="s">
        <v>626</v>
      </c>
      <c r="D1314" s="1" t="s">
        <v>627</v>
      </c>
      <c r="E1314" s="7">
        <v>-7212</v>
      </c>
    </row>
    <row r="1315" spans="1:5" ht="31.5" x14ac:dyDescent="0.25">
      <c r="A1315" s="2" t="s">
        <v>628</v>
      </c>
      <c r="B1315" s="3">
        <v>44083</v>
      </c>
      <c r="C1315" s="1" t="s">
        <v>629</v>
      </c>
      <c r="D1315" s="1" t="s">
        <v>630</v>
      </c>
      <c r="E1315" s="7">
        <v>-40000</v>
      </c>
    </row>
    <row r="1316" spans="1:5" ht="21" x14ac:dyDescent="0.25">
      <c r="A1316" s="2" t="s">
        <v>1011</v>
      </c>
      <c r="B1316" s="3">
        <v>44148</v>
      </c>
      <c r="C1316" s="1" t="s">
        <v>1012</v>
      </c>
      <c r="D1316" s="1" t="s">
        <v>1013</v>
      </c>
      <c r="E1316" s="7">
        <v>-706</v>
      </c>
    </row>
    <row r="1317" spans="1:5" ht="21" x14ac:dyDescent="0.25">
      <c r="A1317" s="2" t="s">
        <v>1014</v>
      </c>
      <c r="B1317" s="3">
        <v>44148</v>
      </c>
      <c r="C1317" s="1" t="s">
        <v>1015</v>
      </c>
      <c r="D1317" s="1" t="s">
        <v>1013</v>
      </c>
      <c r="E1317" s="7">
        <v>-706</v>
      </c>
    </row>
    <row r="1318" spans="1:5" ht="42" x14ac:dyDescent="0.25">
      <c r="A1318" s="2" t="s">
        <v>228</v>
      </c>
      <c r="B1318" s="3">
        <v>44153</v>
      </c>
      <c r="C1318" s="1" t="s">
        <v>229</v>
      </c>
      <c r="D1318" s="1" t="s">
        <v>39</v>
      </c>
      <c r="E1318" s="7">
        <v>-6793</v>
      </c>
    </row>
    <row r="1319" spans="1:5" x14ac:dyDescent="0.25">
      <c r="A1319" s="2"/>
      <c r="B1319" s="3"/>
      <c r="C1319" s="1"/>
      <c r="D1319" s="9" t="s">
        <v>5</v>
      </c>
      <c r="E1319" s="10">
        <f>SUM(E1310:E1318)</f>
        <v>0.95000000001164153</v>
      </c>
    </row>
    <row r="1320" spans="1:5" x14ac:dyDescent="0.25">
      <c r="A1320" s="12" t="s">
        <v>50</v>
      </c>
      <c r="B1320" s="12"/>
      <c r="C1320" s="12"/>
      <c r="D1320" s="12"/>
      <c r="E1320" s="12"/>
    </row>
    <row r="1321" spans="1:5" x14ac:dyDescent="0.25">
      <c r="A1321" s="2"/>
      <c r="B1321" s="3">
        <v>44013</v>
      </c>
      <c r="C1321" s="1" t="s">
        <v>16</v>
      </c>
      <c r="D1321" s="1"/>
      <c r="E1321" s="7">
        <v>300000</v>
      </c>
    </row>
    <row r="1322" spans="1:5" ht="42" x14ac:dyDescent="0.25">
      <c r="A1322" s="2" t="s">
        <v>228</v>
      </c>
      <c r="B1322" s="3">
        <v>44153</v>
      </c>
      <c r="C1322" s="1" t="s">
        <v>229</v>
      </c>
      <c r="D1322" s="1" t="s">
        <v>39</v>
      </c>
      <c r="E1322" s="7">
        <v>-14636</v>
      </c>
    </row>
    <row r="1323" spans="1:5" ht="31.5" x14ac:dyDescent="0.25">
      <c r="A1323" s="2" t="s">
        <v>1016</v>
      </c>
      <c r="B1323" s="3">
        <v>44172</v>
      </c>
      <c r="C1323" s="1" t="s">
        <v>1017</v>
      </c>
      <c r="D1323" s="1" t="s">
        <v>1018</v>
      </c>
      <c r="E1323" s="7">
        <v>-9299.6</v>
      </c>
    </row>
    <row r="1324" spans="1:5" ht="31.5" x14ac:dyDescent="0.25">
      <c r="A1324" s="2" t="s">
        <v>1019</v>
      </c>
      <c r="B1324" s="3">
        <v>44186</v>
      </c>
      <c r="C1324" s="1" t="s">
        <v>1020</v>
      </c>
      <c r="D1324" s="1" t="s">
        <v>1021</v>
      </c>
      <c r="E1324" s="7">
        <v>-8601</v>
      </c>
    </row>
    <row r="1325" spans="1:5" x14ac:dyDescent="0.25">
      <c r="A1325" s="2"/>
      <c r="B1325" s="3"/>
      <c r="C1325" s="1"/>
      <c r="D1325" s="9" t="s">
        <v>5</v>
      </c>
      <c r="E1325" s="10">
        <f>SUM(E1321:E1324)</f>
        <v>267463.40000000002</v>
      </c>
    </row>
    <row r="1326" spans="1:5" x14ac:dyDescent="0.25">
      <c r="A1326" s="2"/>
      <c r="B1326" s="3"/>
      <c r="C1326" s="1"/>
      <c r="D1326" s="9" t="s">
        <v>1022</v>
      </c>
      <c r="E1326" s="10">
        <f>E1319+E1325</f>
        <v>267464.35000000003</v>
      </c>
    </row>
    <row r="1327" spans="1:5" x14ac:dyDescent="0.25">
      <c r="A1327" s="11" t="s">
        <v>1023</v>
      </c>
      <c r="B1327" s="11"/>
      <c r="C1327" s="11"/>
      <c r="D1327" s="11"/>
      <c r="E1327" s="11"/>
    </row>
    <row r="1328" spans="1:5" x14ac:dyDescent="0.25">
      <c r="A1328" s="12" t="s">
        <v>15</v>
      </c>
      <c r="B1328" s="12"/>
      <c r="C1328" s="12"/>
      <c r="D1328" s="12"/>
      <c r="E1328" s="12"/>
    </row>
    <row r="1329" spans="1:5" ht="31.5" x14ac:dyDescent="0.25">
      <c r="A1329" s="2" t="s">
        <v>1024</v>
      </c>
      <c r="B1329" s="3">
        <v>44095</v>
      </c>
      <c r="C1329" s="1" t="s">
        <v>1025</v>
      </c>
      <c r="D1329" s="1" t="s">
        <v>137</v>
      </c>
      <c r="E1329" s="7">
        <v>6519</v>
      </c>
    </row>
    <row r="1330" spans="1:5" ht="31.5" x14ac:dyDescent="0.25">
      <c r="A1330" s="2" t="s">
        <v>1026</v>
      </c>
      <c r="B1330" s="3">
        <v>44110</v>
      </c>
      <c r="C1330" s="1" t="s">
        <v>1027</v>
      </c>
      <c r="D1330" s="1" t="s">
        <v>1028</v>
      </c>
      <c r="E1330" s="7">
        <v>-6519</v>
      </c>
    </row>
    <row r="1331" spans="1:5" x14ac:dyDescent="0.25">
      <c r="A1331" s="2"/>
      <c r="B1331" s="3"/>
      <c r="C1331" s="1"/>
      <c r="D1331" s="9" t="s">
        <v>5</v>
      </c>
      <c r="E1331" s="10">
        <f>SUM(E1329:E1330)</f>
        <v>0</v>
      </c>
    </row>
    <row r="1332" spans="1:5" x14ac:dyDescent="0.25">
      <c r="A1332" s="12" t="s">
        <v>34</v>
      </c>
      <c r="B1332" s="12"/>
      <c r="C1332" s="12"/>
      <c r="D1332" s="12"/>
      <c r="E1332" s="12"/>
    </row>
    <row r="1333" spans="1:5" x14ac:dyDescent="0.25">
      <c r="A1333" s="2"/>
      <c r="B1333" s="3">
        <v>44013</v>
      </c>
      <c r="C1333" s="1" t="s">
        <v>16</v>
      </c>
      <c r="D1333" s="1"/>
      <c r="E1333" s="7">
        <v>263921</v>
      </c>
    </row>
    <row r="1334" spans="1:5" ht="21" x14ac:dyDescent="0.25">
      <c r="A1334" s="2" t="s">
        <v>1029</v>
      </c>
      <c r="B1334" s="3">
        <v>44028</v>
      </c>
      <c r="C1334" s="1" t="s">
        <v>1030</v>
      </c>
      <c r="D1334" s="1" t="s">
        <v>137</v>
      </c>
      <c r="E1334" s="7">
        <v>-2724</v>
      </c>
    </row>
    <row r="1335" spans="1:5" ht="31.5" x14ac:dyDescent="0.25">
      <c r="A1335" s="2" t="s">
        <v>1031</v>
      </c>
      <c r="B1335" s="3">
        <v>44032</v>
      </c>
      <c r="C1335" s="1" t="s">
        <v>1032</v>
      </c>
      <c r="D1335" s="1" t="s">
        <v>1033</v>
      </c>
      <c r="E1335" s="7">
        <v>-84134.36</v>
      </c>
    </row>
    <row r="1336" spans="1:5" ht="31.5" x14ac:dyDescent="0.25">
      <c r="A1336" s="2" t="s">
        <v>1034</v>
      </c>
      <c r="B1336" s="3">
        <v>44035</v>
      </c>
      <c r="C1336" s="1" t="s">
        <v>1035</v>
      </c>
      <c r="D1336" s="1" t="s">
        <v>943</v>
      </c>
      <c r="E1336" s="7">
        <v>-164</v>
      </c>
    </row>
    <row r="1337" spans="1:5" ht="21" x14ac:dyDescent="0.25">
      <c r="A1337" s="2" t="s">
        <v>1036</v>
      </c>
      <c r="B1337" s="3">
        <v>44060</v>
      </c>
      <c r="C1337" s="1" t="s">
        <v>1037</v>
      </c>
      <c r="D1337" s="1" t="s">
        <v>175</v>
      </c>
      <c r="E1337" s="7">
        <v>-5198</v>
      </c>
    </row>
    <row r="1338" spans="1:5" ht="31.5" x14ac:dyDescent="0.25">
      <c r="A1338" s="2" t="s">
        <v>1038</v>
      </c>
      <c r="B1338" s="3">
        <v>44084</v>
      </c>
      <c r="C1338" s="1" t="s">
        <v>1039</v>
      </c>
      <c r="D1338" s="1" t="s">
        <v>1040</v>
      </c>
      <c r="E1338" s="7">
        <v>-149</v>
      </c>
    </row>
    <row r="1339" spans="1:5" ht="31.5" x14ac:dyDescent="0.25">
      <c r="A1339" s="2" t="s">
        <v>1026</v>
      </c>
      <c r="B1339" s="3">
        <v>44110</v>
      </c>
      <c r="C1339" s="1" t="s">
        <v>1027</v>
      </c>
      <c r="D1339" s="1" t="s">
        <v>1028</v>
      </c>
      <c r="E1339" s="7">
        <v>-2413</v>
      </c>
    </row>
    <row r="1340" spans="1:5" ht="31.5" x14ac:dyDescent="0.25">
      <c r="A1340" s="2" t="s">
        <v>1041</v>
      </c>
      <c r="B1340" s="3">
        <v>44116</v>
      </c>
      <c r="C1340" s="1" t="s">
        <v>1042</v>
      </c>
      <c r="D1340" s="1" t="s">
        <v>1043</v>
      </c>
      <c r="E1340" s="7">
        <v>-8000</v>
      </c>
    </row>
    <row r="1341" spans="1:5" ht="31.5" x14ac:dyDescent="0.25">
      <c r="A1341" s="2" t="s">
        <v>1026</v>
      </c>
      <c r="B1341" s="3">
        <v>44125</v>
      </c>
      <c r="C1341" s="1" t="s">
        <v>1027</v>
      </c>
      <c r="D1341" s="1" t="s">
        <v>1028</v>
      </c>
      <c r="E1341" s="7">
        <v>-4465</v>
      </c>
    </row>
    <row r="1342" spans="1:5" ht="42" x14ac:dyDescent="0.25">
      <c r="A1342" s="2" t="s">
        <v>228</v>
      </c>
      <c r="B1342" s="3">
        <v>44153</v>
      </c>
      <c r="C1342" s="1" t="s">
        <v>229</v>
      </c>
      <c r="D1342" s="1" t="s">
        <v>39</v>
      </c>
      <c r="E1342" s="7">
        <v>-21429</v>
      </c>
    </row>
    <row r="1343" spans="1:5" ht="31.5" x14ac:dyDescent="0.25">
      <c r="A1343" s="2" t="s">
        <v>1044</v>
      </c>
      <c r="B1343" s="3">
        <v>44173</v>
      </c>
      <c r="C1343" s="1" t="s">
        <v>1045</v>
      </c>
      <c r="D1343" s="1" t="s">
        <v>1046</v>
      </c>
      <c r="E1343" s="7">
        <v>-4662</v>
      </c>
    </row>
    <row r="1344" spans="1:5" ht="31.5" x14ac:dyDescent="0.25">
      <c r="A1344" s="2" t="s">
        <v>1047</v>
      </c>
      <c r="B1344" s="3">
        <v>44174</v>
      </c>
      <c r="C1344" s="1" t="s">
        <v>1048</v>
      </c>
      <c r="D1344" s="1" t="s">
        <v>621</v>
      </c>
      <c r="E1344" s="7">
        <v>-22905</v>
      </c>
    </row>
    <row r="1345" spans="1:5" ht="31.5" x14ac:dyDescent="0.25">
      <c r="A1345" s="2" t="s">
        <v>1049</v>
      </c>
      <c r="B1345" s="3">
        <v>44175</v>
      </c>
      <c r="C1345" s="1" t="s">
        <v>1050</v>
      </c>
      <c r="D1345" s="1" t="s">
        <v>1051</v>
      </c>
      <c r="E1345" s="7">
        <v>-14789</v>
      </c>
    </row>
    <row r="1346" spans="1:5" ht="31.5" x14ac:dyDescent="0.25">
      <c r="A1346" s="2" t="s">
        <v>1052</v>
      </c>
      <c r="B1346" s="3">
        <v>44181</v>
      </c>
      <c r="C1346" s="1" t="s">
        <v>1053</v>
      </c>
      <c r="D1346" s="1" t="s">
        <v>11</v>
      </c>
      <c r="E1346" s="7">
        <v>-10191</v>
      </c>
    </row>
    <row r="1347" spans="1:5" x14ac:dyDescent="0.25">
      <c r="A1347" s="2"/>
      <c r="B1347" s="3"/>
      <c r="C1347" s="1"/>
      <c r="D1347" s="9" t="s">
        <v>5</v>
      </c>
      <c r="E1347" s="10">
        <f>SUM(E1333:E1346)</f>
        <v>82697.640000000014</v>
      </c>
    </row>
    <row r="1348" spans="1:5" x14ac:dyDescent="0.25">
      <c r="A1348" s="12" t="s">
        <v>50</v>
      </c>
      <c r="B1348" s="12"/>
      <c r="C1348" s="12"/>
      <c r="D1348" s="12"/>
      <c r="E1348" s="12"/>
    </row>
    <row r="1349" spans="1:5" x14ac:dyDescent="0.25">
      <c r="A1349" s="2"/>
      <c r="B1349" s="3">
        <v>44013</v>
      </c>
      <c r="C1349" s="1" t="s">
        <v>16</v>
      </c>
      <c r="D1349" s="1"/>
      <c r="E1349" s="7">
        <v>300000</v>
      </c>
    </row>
    <row r="1350" spans="1:5" x14ac:dyDescent="0.25">
      <c r="A1350" s="2"/>
      <c r="B1350" s="3"/>
      <c r="C1350" s="1"/>
      <c r="D1350" s="9" t="s">
        <v>5</v>
      </c>
      <c r="E1350" s="10">
        <f>SUM(E1349:E1349)</f>
        <v>300000</v>
      </c>
    </row>
    <row r="1351" spans="1:5" x14ac:dyDescent="0.25">
      <c r="A1351" s="2"/>
      <c r="B1351" s="3"/>
      <c r="C1351" s="1"/>
      <c r="D1351" s="9" t="s">
        <v>1054</v>
      </c>
      <c r="E1351" s="10">
        <f>E1331+E1347+E1350</f>
        <v>382697.64</v>
      </c>
    </row>
    <row r="1352" spans="1:5" x14ac:dyDescent="0.25">
      <c r="A1352" s="2"/>
      <c r="B1352" s="3"/>
      <c r="C1352" s="1"/>
      <c r="D1352" s="9" t="s">
        <v>1055</v>
      </c>
      <c r="E1352" s="10">
        <f>E8+E17+E27+E31+E38+E47+E51+E72+E79+E84+E88+E110+E116+E121+E141+E147+E160+E166+E182+E185+E200+E216+E233+E236+E243+E258+E266+E276+E281+E287+E296+E301+E306+E317+E327+E339+E353+E368+E382+E389+E394+E401+E407+E412+E417+E422+E428+E438+E441+E456+E468+E479+E482+E485+E489+E494+E507+E512+E519+E523+E538+E546+E549+E552+E569+E572+E575+E581+E585+E591+E604+E610+E613+E635+E640+E645+E657+E661+E664+E673+E684+E694+E700+E706+E720+E728+E732+E737+E743+E755+E760+E764+E769+E772+E779+E782+E798+E811+E814+E817+E824+E834+E837+E840+E843+E848+E853+E856+E863+E867+E870+E875+E878+E883+E886+E889+E895+E903+E914+E925+E935+E943+E949+E957+E963+E975+E982+E1002+E1010+E1019+E1026+E1032+E1037+E1042+E1049+E1055+E1060+E1065+E1081+E1086+E1092+E1111+E1114+E1117+E1122+E1133+E1141+E1151+E1154+E1157+E1164+E1167+E1176+E1183+E1186+E1190+E1200+E1204+E1207+E1216+E1223+E1226+E1229+E1240+E1243+E1249+E1258+E1265+E1277+E1280+E1290+E1296+E1306+E1319+E1325+E1331+E1347+E1350</f>
        <v>21026997.190000001</v>
      </c>
    </row>
  </sheetData>
  <mergeCells count="241">
    <mergeCell ref="A1328:E1328"/>
    <mergeCell ref="A1332:E1332"/>
    <mergeCell ref="A1348:E1348"/>
    <mergeCell ref="A1297:E1297"/>
    <mergeCell ref="A1308:E1308"/>
    <mergeCell ref="A1309:E1309"/>
    <mergeCell ref="A1320:E1320"/>
    <mergeCell ref="A1327:E1327"/>
    <mergeCell ref="A1268:E1268"/>
    <mergeCell ref="A1278:E1278"/>
    <mergeCell ref="A1282:E1282"/>
    <mergeCell ref="A1283:E1283"/>
    <mergeCell ref="A1291:E1291"/>
    <mergeCell ref="A1245:E1245"/>
    <mergeCell ref="A1246:E1246"/>
    <mergeCell ref="A1250:E1250"/>
    <mergeCell ref="A1259:E1259"/>
    <mergeCell ref="A1267:E1267"/>
    <mergeCell ref="A1224:E1224"/>
    <mergeCell ref="A1227:E1227"/>
    <mergeCell ref="A1231:E1231"/>
    <mergeCell ref="A1232:E1232"/>
    <mergeCell ref="A1241:E1241"/>
    <mergeCell ref="A1205:E1205"/>
    <mergeCell ref="A1209:E1209"/>
    <mergeCell ref="A1210:E1210"/>
    <mergeCell ref="A1218:E1218"/>
    <mergeCell ref="A1219:E1219"/>
    <mergeCell ref="A1184:E1184"/>
    <mergeCell ref="A1187:E1187"/>
    <mergeCell ref="A1192:E1192"/>
    <mergeCell ref="A1193:E1193"/>
    <mergeCell ref="A1201:E1201"/>
    <mergeCell ref="A1160:E1160"/>
    <mergeCell ref="A1165:E1165"/>
    <mergeCell ref="A1169:E1169"/>
    <mergeCell ref="A1170:E1170"/>
    <mergeCell ref="A1177:E1177"/>
    <mergeCell ref="A1143:E1143"/>
    <mergeCell ref="A1144:E1144"/>
    <mergeCell ref="A1152:E1152"/>
    <mergeCell ref="A1155:E1155"/>
    <mergeCell ref="A1159:E1159"/>
    <mergeCell ref="A1115:E1115"/>
    <mergeCell ref="A1119:E1119"/>
    <mergeCell ref="A1120:E1120"/>
    <mergeCell ref="A1123:E1123"/>
    <mergeCell ref="A1134:E1134"/>
    <mergeCell ref="A1083:E1083"/>
    <mergeCell ref="A1084:E1084"/>
    <mergeCell ref="A1087:E1087"/>
    <mergeCell ref="A1093:E1093"/>
    <mergeCell ref="A1112:E1112"/>
    <mergeCell ref="A1051:E1051"/>
    <mergeCell ref="A1052:E1052"/>
    <mergeCell ref="A1056:E1056"/>
    <mergeCell ref="A1061:E1061"/>
    <mergeCell ref="A1066:E1066"/>
    <mergeCell ref="A1027:E1027"/>
    <mergeCell ref="A1034:E1034"/>
    <mergeCell ref="A1035:E1035"/>
    <mergeCell ref="A1038:E1038"/>
    <mergeCell ref="A1043:E1043"/>
    <mergeCell ref="A1004:E1004"/>
    <mergeCell ref="A1005:E1005"/>
    <mergeCell ref="A1011:E1011"/>
    <mergeCell ref="A1021:E1021"/>
    <mergeCell ref="A1022:E1022"/>
    <mergeCell ref="A960:E960"/>
    <mergeCell ref="A964:E964"/>
    <mergeCell ref="A977:E977"/>
    <mergeCell ref="A978:E978"/>
    <mergeCell ref="A983:E983"/>
    <mergeCell ref="A936:E936"/>
    <mergeCell ref="A945:E945"/>
    <mergeCell ref="A946:E946"/>
    <mergeCell ref="A950:E950"/>
    <mergeCell ref="A959:E959"/>
    <mergeCell ref="A905:E905"/>
    <mergeCell ref="A906:E906"/>
    <mergeCell ref="A915:E915"/>
    <mergeCell ref="A927:E927"/>
    <mergeCell ref="A928:E928"/>
    <mergeCell ref="A881:E881"/>
    <mergeCell ref="A884:E884"/>
    <mergeCell ref="A887:E887"/>
    <mergeCell ref="A890:E890"/>
    <mergeCell ref="A896:E896"/>
    <mergeCell ref="A868:E868"/>
    <mergeCell ref="A872:E872"/>
    <mergeCell ref="A873:E873"/>
    <mergeCell ref="A876:E876"/>
    <mergeCell ref="A880:E880"/>
    <mergeCell ref="A849:E849"/>
    <mergeCell ref="A854:E854"/>
    <mergeCell ref="A858:E858"/>
    <mergeCell ref="A859:E859"/>
    <mergeCell ref="A864:E864"/>
    <mergeCell ref="A835:E835"/>
    <mergeCell ref="A838:E838"/>
    <mergeCell ref="A841:E841"/>
    <mergeCell ref="A845:E845"/>
    <mergeCell ref="A846:E846"/>
    <mergeCell ref="A812:E812"/>
    <mergeCell ref="A815:E815"/>
    <mergeCell ref="A819:E819"/>
    <mergeCell ref="A820:E820"/>
    <mergeCell ref="A825:E825"/>
    <mergeCell ref="A773:E773"/>
    <mergeCell ref="A780:E780"/>
    <mergeCell ref="A783:E783"/>
    <mergeCell ref="A800:E800"/>
    <mergeCell ref="A801:E801"/>
    <mergeCell ref="A756:E756"/>
    <mergeCell ref="A761:E761"/>
    <mergeCell ref="A766:E766"/>
    <mergeCell ref="A767:E767"/>
    <mergeCell ref="A770:E770"/>
    <mergeCell ref="A729:E729"/>
    <mergeCell ref="A733:E733"/>
    <mergeCell ref="A738:E738"/>
    <mergeCell ref="A745:E745"/>
    <mergeCell ref="A746:E746"/>
    <mergeCell ref="A702:E702"/>
    <mergeCell ref="A703:E703"/>
    <mergeCell ref="A707:E707"/>
    <mergeCell ref="A722:E722"/>
    <mergeCell ref="A723:E723"/>
    <mergeCell ref="A667:E667"/>
    <mergeCell ref="A674:E674"/>
    <mergeCell ref="A686:E686"/>
    <mergeCell ref="A687:E687"/>
    <mergeCell ref="A695:E695"/>
    <mergeCell ref="A641:E641"/>
    <mergeCell ref="A646:E646"/>
    <mergeCell ref="A658:E658"/>
    <mergeCell ref="A662:E662"/>
    <mergeCell ref="A666:E666"/>
    <mergeCell ref="A607:E607"/>
    <mergeCell ref="A611:E611"/>
    <mergeCell ref="A615:E615"/>
    <mergeCell ref="A616:E616"/>
    <mergeCell ref="A636:E636"/>
    <mergeCell ref="A578:E578"/>
    <mergeCell ref="A582:E582"/>
    <mergeCell ref="A586:E586"/>
    <mergeCell ref="A592:E592"/>
    <mergeCell ref="A606:E606"/>
    <mergeCell ref="A554:E554"/>
    <mergeCell ref="A555:E555"/>
    <mergeCell ref="A570:E570"/>
    <mergeCell ref="A573:E573"/>
    <mergeCell ref="A577:E577"/>
    <mergeCell ref="A524:E524"/>
    <mergeCell ref="A540:E540"/>
    <mergeCell ref="A541:E541"/>
    <mergeCell ref="A547:E547"/>
    <mergeCell ref="A550:E550"/>
    <mergeCell ref="A495:E495"/>
    <mergeCell ref="A508:E508"/>
    <mergeCell ref="A514:E514"/>
    <mergeCell ref="A515:E515"/>
    <mergeCell ref="A520:E520"/>
    <mergeCell ref="A480:E480"/>
    <mergeCell ref="A483:E483"/>
    <mergeCell ref="A486:E486"/>
    <mergeCell ref="A491:E491"/>
    <mergeCell ref="A492:E492"/>
    <mergeCell ref="A443:E443"/>
    <mergeCell ref="A444:E444"/>
    <mergeCell ref="A457:E457"/>
    <mergeCell ref="A470:E470"/>
    <mergeCell ref="A471:E471"/>
    <mergeCell ref="A418:E418"/>
    <mergeCell ref="A424:E424"/>
    <mergeCell ref="A425:E425"/>
    <mergeCell ref="A429:E429"/>
    <mergeCell ref="A439:E439"/>
    <mergeCell ref="A397:E397"/>
    <mergeCell ref="A402:E402"/>
    <mergeCell ref="A409:E409"/>
    <mergeCell ref="A410:E410"/>
    <mergeCell ref="A413:E413"/>
    <mergeCell ref="A370:E370"/>
    <mergeCell ref="A371:E371"/>
    <mergeCell ref="A383:E383"/>
    <mergeCell ref="A390:E390"/>
    <mergeCell ref="A396:E396"/>
    <mergeCell ref="A320:E320"/>
    <mergeCell ref="A328:E328"/>
    <mergeCell ref="A341:E341"/>
    <mergeCell ref="A342:E342"/>
    <mergeCell ref="A354:E354"/>
    <mergeCell ref="A298:E298"/>
    <mergeCell ref="A299:E299"/>
    <mergeCell ref="A302:E302"/>
    <mergeCell ref="A307:E307"/>
    <mergeCell ref="A319:E319"/>
    <mergeCell ref="A267:E267"/>
    <mergeCell ref="A278:E278"/>
    <mergeCell ref="A279:E279"/>
    <mergeCell ref="A282:E282"/>
    <mergeCell ref="A288:E288"/>
    <mergeCell ref="A238:E238"/>
    <mergeCell ref="A239:E239"/>
    <mergeCell ref="A244:E244"/>
    <mergeCell ref="A260:E260"/>
    <mergeCell ref="A261:E261"/>
    <mergeCell ref="A186:E186"/>
    <mergeCell ref="A202:E202"/>
    <mergeCell ref="A203:E203"/>
    <mergeCell ref="A217:E217"/>
    <mergeCell ref="A234:E234"/>
    <mergeCell ref="A148:E148"/>
    <mergeCell ref="A162:E162"/>
    <mergeCell ref="A163:E163"/>
    <mergeCell ref="A167:E167"/>
    <mergeCell ref="A183:E183"/>
    <mergeCell ref="A113:E113"/>
    <mergeCell ref="A117:E117"/>
    <mergeCell ref="A122:E122"/>
    <mergeCell ref="A143:E143"/>
    <mergeCell ref="A144:E144"/>
    <mergeCell ref="A81:E81"/>
    <mergeCell ref="A82:E82"/>
    <mergeCell ref="A85:E85"/>
    <mergeCell ref="A89:E89"/>
    <mergeCell ref="A112:E112"/>
    <mergeCell ref="A39:E39"/>
    <mergeCell ref="A48:E48"/>
    <mergeCell ref="A53:E53"/>
    <mergeCell ref="A54:E54"/>
    <mergeCell ref="A73:E73"/>
    <mergeCell ref="A9:E9"/>
    <mergeCell ref="A18:E18"/>
    <mergeCell ref="A28:E28"/>
    <mergeCell ref="A33:E33"/>
    <mergeCell ref="A34:E34"/>
    <mergeCell ref="A1:E1"/>
    <mergeCell ref="A4:E4"/>
    <mergeCell ref="A5:E5"/>
  </mergeCells>
  <printOptions gridLines="1"/>
  <pageMargins left="0.25" right="0.25" top="0.25" bottom="0.25" header="0.3" footer="0.3"/>
  <pageSetup orientation="portrait" r:id="rId1"/>
  <headerFooter>
    <oddFooter>&amp;L&amp;"Times New Roman,Bold"&amp;8&amp;D &amp;T&amp;R&amp;"Times New Roman,Bold"&amp;8Page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Delaware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omprakash.gupta</dc:creator>
  <cp:lastModifiedBy>Gupta, Omprakash (DTI)</cp:lastModifiedBy>
  <cp:lastPrinted>2020-10-15T18:17:31Z</cp:lastPrinted>
  <dcterms:created xsi:type="dcterms:W3CDTF">2017-11-01T14:05:37Z</dcterms:created>
  <dcterms:modified xsi:type="dcterms:W3CDTF">2021-01-04T06:14:34Z</dcterms:modified>
</cp:coreProperties>
</file>